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Valuer\5 DCF Valuation\Materials Used\3 Simple DCF Workout\"/>
    </mc:Choice>
  </mc:AlternateContent>
  <bookViews>
    <workbookView xWindow="0" yWindow="0" windowWidth="20520" windowHeight="9345"/>
  </bookViews>
  <sheets>
    <sheet name="Welcome" sheetId="1" r:id="rId1"/>
    <sheet name="Info" sheetId="6" r:id="rId2"/>
    <sheet name="Tab" sheetId="2" r:id="rId3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D18" i="2" l="1"/>
  <c r="D19" i="2" s="1"/>
  <c r="H20" i="2" l="1"/>
  <c r="C22" i="2" s="1"/>
  <c r="E9" i="2" l="1"/>
  <c r="E18" i="2" s="1"/>
  <c r="E19" i="2" s="1"/>
  <c r="F9" i="2" l="1"/>
  <c r="F18" i="2" s="1"/>
  <c r="F19" i="2" s="1"/>
  <c r="G9" i="2" l="1"/>
  <c r="G18" i="2" s="1"/>
  <c r="G19" i="2" s="1"/>
  <c r="H9" i="2" l="1"/>
  <c r="H18" i="2" l="1"/>
  <c r="H19" i="2" s="1"/>
  <c r="C21" i="2" s="1"/>
  <c r="C23" i="2" s="1"/>
  <c r="C25" i="2" s="1"/>
  <c r="C26" i="2" s="1"/>
  <c r="A1" i="6" l="1"/>
</calcChain>
</file>

<file path=xl/sharedStrings.xml><?xml version="1.0" encoding="utf-8"?>
<sst xmlns="http://schemas.openxmlformats.org/spreadsheetml/2006/main" count="53" uniqueCount="48">
  <si>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</si>
  <si>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</si>
  <si>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</si>
  <si>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</si>
  <si>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</si>
  <si>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</si>
  <si>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</si>
  <si>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</si>
  <si>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</si>
  <si>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</si>
  <si>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</si>
  <si>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</si>
  <si>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</si>
  <si>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</si>
  <si>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</si>
  <si>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</si>
  <si>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</si>
  <si>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</si>
  <si>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</si>
  <si>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</si>
  <si>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</si>
  <si>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</si>
  <si>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DCF</t>
  </si>
  <si>
    <t>Terminal value</t>
  </si>
  <si>
    <t>Cash</t>
  </si>
  <si>
    <t>Debt</t>
  </si>
  <si>
    <t>Shares outstanding</t>
  </si>
  <si>
    <t>Balance sheet</t>
  </si>
  <si>
    <t>Year</t>
  </si>
  <si>
    <t>Equity value</t>
  </si>
  <si>
    <t>Implied share value</t>
  </si>
  <si>
    <t>Current</t>
  </si>
  <si>
    <t>Sum of present value of free cash flows</t>
  </si>
  <si>
    <t>Present value of terminal value</t>
  </si>
  <si>
    <t>Enterprise value</t>
  </si>
  <si>
    <t>Calculating FCF</t>
  </si>
  <si>
    <t>Discounting FCF</t>
  </si>
  <si>
    <t>Calculating terminal values</t>
  </si>
  <si>
    <t>Calculating implied growth and multiples</t>
  </si>
  <si>
    <t>Deriving implied equity value</t>
  </si>
  <si>
    <t>Present value of free cash flows</t>
  </si>
  <si>
    <t>Free cash flow</t>
  </si>
  <si>
    <t>Discount rate</t>
  </si>
  <si>
    <t>Discount factor</t>
  </si>
  <si>
    <t>End</t>
  </si>
  <si>
    <t xml:space="preserve">Calculate the implied share value of the following company. </t>
  </si>
  <si>
    <t>Assume the cash flows fall at the end of the year.</t>
  </si>
  <si>
    <t>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</si>
</sst>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  <numFmt numFmtId="176" formatCode="#,##0.0_);\(#,##0.0\)"/>
    <numFmt numFmtId="177" formatCode="#,##0.0\ \x_);\(#,##0.0\ \x\)"/>
  </numFmts>
  <fonts count="35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0"/>
      <name val="Arial"/>
      <family val="2"/>
    </font>
    <font>
      <sz val="10"/>
      <color indexed="1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177" fontId="33" fillId="0" borderId="0" applyFont="0" applyFill="0" applyBorder="0" applyAlignment="0" applyProtection="0"/>
    <xf numFmtId="176" fontId="34" fillId="0" borderId="0" applyNumberFormat="0" applyFill="0" applyAlignment="0" applyProtection="0"/>
  </cellStyleXfs>
  <cellXfs count="81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4" fillId="0" borderId="0" xfId="50" applyNumberFormat="1" applyFill="1">
      <alignment horizontal="left" vertical="center"/>
    </xf>
    <xf numFmtId="174" fontId="30" fillId="0" borderId="0" xfId="58" applyNumberFormat="1" applyFill="1"/>
    <xf numFmtId="175" fontId="0" fillId="0" borderId="0" xfId="0" applyNumberFormat="1"/>
    <xf numFmtId="174" fontId="0" fillId="0" borderId="0" xfId="0" applyNumberFormat="1"/>
    <xf numFmtId="172" fontId="30" fillId="37" borderId="11" xfId="61" applyNumberFormat="1">
      <protection locked="0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mes" xfId="65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13281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</row>
    <row r="2" spans="1:14" s="22" customFormat="1" ht="75" customHeight="1" x14ac:dyDescent="0.45">
      <c r="A2" s="72" t="s">
        <v>22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1"/>
      <c r="D4" s="71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3" t="s">
        <v>13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</row>
    <row r="6" spans="1:14" s="23" customFormat="1" ht="15" customHeight="1" x14ac:dyDescent="0.45">
      <c r="A6" s="73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</row>
    <row r="7" spans="1:14" s="23" customFormat="1" ht="15" customHeight="1" x14ac:dyDescent="0.45">
      <c r="A7" s="73" t="str">
        <f ca="1">"© "&amp;YEAR(TODAY())&amp;" Financial Edge Training"</f>
        <v>© 2017 Financial Edge Training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4"/>
      <c r="H9" s="74"/>
      <c r="I9" s="74"/>
      <c r="J9" s="74"/>
      <c r="K9" s="28"/>
    </row>
    <row r="10" spans="1:14" s="23" customFormat="1" ht="15" customHeight="1" x14ac:dyDescent="0.45">
      <c r="B10" s="24"/>
      <c r="C10" s="24"/>
      <c r="F10" s="28"/>
      <c r="G10" s="74"/>
      <c r="H10" s="74"/>
      <c r="I10" s="74"/>
      <c r="J10" s="74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0"/>
      <c r="H12" s="70"/>
      <c r="I12" s="70"/>
      <c r="J12" s="70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0"/>
      <c r="H13" s="70"/>
      <c r="I13" s="70"/>
      <c r="J13" s="70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0"/>
      <c r="H14" s="70"/>
      <c r="I14" s="70"/>
      <c r="J14" s="70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0"/>
      <c r="H16" s="70"/>
      <c r="I16" s="70"/>
      <c r="J16" s="70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86328125" bestFit="1" customWidth="1"/>
  </cols>
  <sheetData>
    <row r="1" spans="1:18" s="36" customFormat="1" ht="45" customHeight="1" x14ac:dyDescent="0.85">
      <c r="A1" s="13" t="str">
        <f>Welcome!A2</f>
        <v>DCF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6" t="s">
        <v>0</v>
      </c>
      <c r="C4" s="76"/>
      <c r="D4" s="76"/>
      <c r="E4" s="76"/>
      <c r="F4" s="76"/>
      <c r="G4" s="76"/>
      <c r="H4" s="76"/>
      <c r="I4" s="76"/>
      <c r="K4" s="1"/>
      <c r="L4" s="76" t="s">
        <v>2</v>
      </c>
      <c r="M4" s="76"/>
      <c r="N4" s="76"/>
      <c r="O4" s="76"/>
      <c r="P4" s="76"/>
      <c r="Q4" s="45"/>
      <c r="R4" s="45"/>
    </row>
    <row r="5" spans="1:18" s="2" customFormat="1" ht="15" customHeight="1" x14ac:dyDescent="0.45">
      <c r="A5" s="17"/>
      <c r="B5" s="8" t="s">
        <v>1</v>
      </c>
      <c r="C5" s="59" t="s">
        <v>35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8" t="s">
        <v>9</v>
      </c>
      <c r="O5" s="78"/>
      <c r="P5" s="78"/>
      <c r="Q5" s="78"/>
      <c r="R5" s="45"/>
    </row>
    <row r="6" spans="1:18" s="2" customFormat="1" ht="15" customHeight="1" x14ac:dyDescent="0.45">
      <c r="A6" s="3"/>
      <c r="B6" s="8" t="s">
        <v>1</v>
      </c>
      <c r="C6" s="18" t="s">
        <v>36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9">
        <v>42369</v>
      </c>
      <c r="O6" s="79"/>
      <c r="P6" s="79"/>
      <c r="Q6" s="79"/>
      <c r="R6" s="45"/>
    </row>
    <row r="7" spans="1:18" s="2" customFormat="1" ht="15" customHeight="1" x14ac:dyDescent="0.45">
      <c r="A7" s="18"/>
      <c r="B7" s="8" t="s">
        <v>1</v>
      </c>
      <c r="C7" s="18" t="s">
        <v>37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8" t="s">
        <v>10</v>
      </c>
      <c r="O7" s="78"/>
      <c r="P7" s="78"/>
      <c r="Q7" s="78"/>
      <c r="R7" s="45"/>
    </row>
    <row r="8" spans="1:18" s="2" customFormat="1" ht="15" customHeight="1" x14ac:dyDescent="0.45">
      <c r="A8" s="18"/>
      <c r="B8" s="8" t="s">
        <v>1</v>
      </c>
      <c r="C8" s="18" t="s">
        <v>39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8" t="s">
        <v>11</v>
      </c>
      <c r="O8" s="78"/>
      <c r="P8" s="78"/>
      <c r="Q8" s="78"/>
      <c r="R8" s="45"/>
    </row>
    <row r="9" spans="1:18" s="2" customFormat="1" ht="15" customHeight="1" x14ac:dyDescent="0.45">
      <c r="A9" s="43"/>
      <c r="B9" s="8" t="s">
        <v>1</v>
      </c>
      <c r="C9" s="18" t="s">
        <v>38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78" t="s">
        <v>12</v>
      </c>
      <c r="O9" s="78"/>
      <c r="P9" s="78"/>
      <c r="Q9" s="78"/>
      <c r="R9" s="45"/>
    </row>
    <row r="10" spans="1:18" s="2" customFormat="1" ht="15" customHeight="1" x14ac:dyDescent="0.45">
      <c r="A10" s="44"/>
      <c r="B10" s="44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0">
        <v>0</v>
      </c>
      <c r="O10" s="80"/>
      <c r="P10" s="80"/>
      <c r="Q10" s="80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77" t="s">
        <v>19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N13" s="1"/>
      <c r="O13" s="76" t="s">
        <v>14</v>
      </c>
      <c r="P13" s="76"/>
      <c r="Q13" s="76"/>
      <c r="R13" s="62"/>
    </row>
    <row r="14" spans="1:18" s="2" customFormat="1" ht="15" customHeight="1" x14ac:dyDescent="0.45">
      <c r="A14" s="60"/>
      <c r="B14" s="75" t="s">
        <v>20</v>
      </c>
      <c r="C14" s="75"/>
      <c r="D14" s="75" t="s">
        <v>21</v>
      </c>
      <c r="E14" s="75"/>
      <c r="F14" s="75"/>
      <c r="G14" s="75"/>
      <c r="H14" s="75"/>
      <c r="I14" s="75"/>
      <c r="J14" s="75"/>
      <c r="K14" s="75"/>
      <c r="L14" s="75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75"/>
      <c r="C15" s="75"/>
      <c r="D15" s="75"/>
      <c r="E15" s="75"/>
      <c r="F15" s="75"/>
      <c r="G15" s="75"/>
      <c r="H15" s="75"/>
      <c r="I15" s="75"/>
      <c r="J15" s="75"/>
      <c r="K15" s="75"/>
      <c r="L15" s="75"/>
      <c r="N15" s="3"/>
      <c r="O15" s="27"/>
      <c r="P15" s="56" t="s">
        <v>15</v>
      </c>
      <c r="Q15" s="22"/>
      <c r="R15" s="60"/>
    </row>
    <row r="16" spans="1:18" s="2" customFormat="1" ht="15" customHeight="1" x14ac:dyDescent="0.45">
      <c r="A16" s="60"/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N16" s="18"/>
      <c r="O16" s="27"/>
      <c r="P16" s="38" t="s">
        <v>16</v>
      </c>
      <c r="Q16" s="22"/>
      <c r="R16" s="60"/>
    </row>
    <row r="17" spans="1:18" s="2" customFormat="1" ht="15" customHeight="1" x14ac:dyDescent="0.45">
      <c r="A17" s="60"/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N17" s="18"/>
      <c r="O17" s="27"/>
      <c r="P17" t="s">
        <v>17</v>
      </c>
      <c r="Q17" s="22"/>
      <c r="R17" s="60"/>
    </row>
    <row r="18" spans="1:18" s="2" customFormat="1" ht="15" customHeight="1" x14ac:dyDescent="0.45">
      <c r="A18" s="44"/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41.86328125" style="16" customWidth="1"/>
    <col min="3" max="10" width="11" customWidth="1"/>
    <col min="11" max="12" width="9.1328125" customWidth="1"/>
  </cols>
  <sheetData>
    <row r="1" spans="1:10" s="50" customFormat="1" ht="45" customHeight="1" x14ac:dyDescent="0.85">
      <c r="A1" s="5">
        <v>0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 t="s">
        <v>22</v>
      </c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47</v>
      </c>
    </row>
    <row r="4" spans="1:10" ht="15" customHeight="1" x14ac:dyDescent="0.45">
      <c r="B4" s="16" t="s">
        <v>45</v>
      </c>
    </row>
    <row r="5" spans="1:10" ht="15" customHeight="1" x14ac:dyDescent="0.45">
      <c r="B5" s="16" t="s">
        <v>46</v>
      </c>
    </row>
    <row r="7" spans="1:10" ht="15" customHeight="1" x14ac:dyDescent="0.45">
      <c r="B7" s="16" t="s">
        <v>42</v>
      </c>
      <c r="C7" s="68">
        <v>7.0000000000000007E-2</v>
      </c>
    </row>
    <row r="9" spans="1:10" ht="15" customHeight="1" x14ac:dyDescent="0.45">
      <c r="A9" s="64"/>
      <c r="B9" s="16" t="s">
        <v>28</v>
      </c>
      <c r="C9" t="s">
        <v>31</v>
      </c>
      <c r="D9" s="67">
        <v>1</v>
      </c>
      <c r="E9" s="67">
        <f>D9+1</f>
        <v>2</v>
      </c>
      <c r="F9" s="67">
        <f t="shared" ref="F9:H9" si="0">E9+1</f>
        <v>3</v>
      </c>
      <c r="G9" s="67">
        <f t="shared" si="0"/>
        <v>4</v>
      </c>
      <c r="H9" s="67">
        <f t="shared" si="0"/>
        <v>5</v>
      </c>
    </row>
    <row r="10" spans="1:10" ht="15" customHeight="1" x14ac:dyDescent="0.45">
      <c r="B10" s="16" t="s">
        <v>41</v>
      </c>
      <c r="D10" s="65">
        <v>100</v>
      </c>
      <c r="E10" s="65">
        <v>110</v>
      </c>
      <c r="F10" s="65">
        <v>120</v>
      </c>
      <c r="G10" s="65">
        <v>130</v>
      </c>
      <c r="H10" s="65">
        <v>135</v>
      </c>
    </row>
    <row r="11" spans="1:10" ht="15" customHeight="1" x14ac:dyDescent="0.45">
      <c r="B11" s="16" t="s">
        <v>23</v>
      </c>
      <c r="D11" s="65"/>
      <c r="E11" s="65"/>
      <c r="F11" s="65"/>
      <c r="G11" s="65"/>
      <c r="H11" s="65">
        <v>800</v>
      </c>
    </row>
    <row r="13" spans="1:10" ht="15" customHeight="1" x14ac:dyDescent="0.45">
      <c r="B13" s="16" t="s">
        <v>27</v>
      </c>
    </row>
    <row r="14" spans="1:10" ht="15" customHeight="1" x14ac:dyDescent="0.45">
      <c r="B14" s="16" t="s">
        <v>24</v>
      </c>
      <c r="C14" s="65">
        <v>50</v>
      </c>
    </row>
    <row r="15" spans="1:10" ht="15" customHeight="1" x14ac:dyDescent="0.45">
      <c r="B15" s="16" t="s">
        <v>25</v>
      </c>
      <c r="C15" s="65">
        <v>300</v>
      </c>
    </row>
    <row r="16" spans="1:10" ht="15" customHeight="1" x14ac:dyDescent="0.45">
      <c r="B16" s="16" t="s">
        <v>26</v>
      </c>
      <c r="C16" s="65">
        <v>100</v>
      </c>
    </row>
    <row r="18" spans="1:8" ht="15" customHeight="1" x14ac:dyDescent="0.45">
      <c r="B18" s="16" t="s">
        <v>43</v>
      </c>
      <c r="D18" s="67">
        <f>1/(1+$C$7)^D9</f>
        <v>0.93457943925233644</v>
      </c>
      <c r="E18" s="67">
        <f t="shared" ref="E18:H18" si="1">1/(1+$C$7)^E9</f>
        <v>0.87343872827321156</v>
      </c>
      <c r="F18" s="67">
        <f t="shared" si="1"/>
        <v>0.81629787689085187</v>
      </c>
      <c r="G18" s="67">
        <f t="shared" si="1"/>
        <v>0.7628952120475252</v>
      </c>
      <c r="H18" s="67">
        <f t="shared" si="1"/>
        <v>0.71298617948366838</v>
      </c>
    </row>
    <row r="19" spans="1:8" ht="15" customHeight="1" x14ac:dyDescent="0.45">
      <c r="B19" s="16" t="s">
        <v>40</v>
      </c>
      <c r="D19">
        <f>D10*D18</f>
        <v>93.45794392523365</v>
      </c>
      <c r="E19">
        <f t="shared" ref="E19:H19" si="2">E10*E18</f>
        <v>96.078260110053279</v>
      </c>
      <c r="F19">
        <f t="shared" si="2"/>
        <v>97.955745226902224</v>
      </c>
      <c r="G19">
        <f t="shared" si="2"/>
        <v>99.176377566178274</v>
      </c>
      <c r="H19">
        <f t="shared" si="2"/>
        <v>96.253134230295231</v>
      </c>
    </row>
    <row r="20" spans="1:8" ht="15" customHeight="1" x14ac:dyDescent="0.45">
      <c r="H20">
        <f>H11*1/(1+$C$7)^5</f>
        <v>570.38894358693472</v>
      </c>
    </row>
    <row r="21" spans="1:8" ht="15" customHeight="1" x14ac:dyDescent="0.45">
      <c r="B21" s="16" t="s">
        <v>32</v>
      </c>
      <c r="C21">
        <f>SUM(D19:H19)</f>
        <v>482.92146105866266</v>
      </c>
    </row>
    <row r="22" spans="1:8" ht="15" customHeight="1" x14ac:dyDescent="0.45">
      <c r="B22" s="16" t="s">
        <v>33</v>
      </c>
      <c r="C22">
        <f>H20</f>
        <v>570.38894358693472</v>
      </c>
    </row>
    <row r="23" spans="1:8" ht="15" customHeight="1" x14ac:dyDescent="0.45">
      <c r="B23" s="16" t="s">
        <v>34</v>
      </c>
      <c r="C23">
        <f>SUM(C21:C22)</f>
        <v>1053.3104046455974</v>
      </c>
    </row>
    <row r="25" spans="1:8" ht="15" customHeight="1" x14ac:dyDescent="0.45">
      <c r="B25" s="16" t="s">
        <v>29</v>
      </c>
      <c r="C25">
        <f>C23-C15+C14</f>
        <v>803.31040464559737</v>
      </c>
    </row>
    <row r="26" spans="1:8" ht="15" customHeight="1" x14ac:dyDescent="0.45">
      <c r="B26" s="16" t="s">
        <v>30</v>
      </c>
      <c r="C26" s="66">
        <f>C25/C16</f>
        <v>8.0331040464559731</v>
      </c>
    </row>
    <row r="28" spans="1:8" ht="15" customHeight="1" x14ac:dyDescent="0.45">
      <c r="A28" s="15" t="s">
        <v>44</v>
      </c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Tab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2017-05-18T14:08:12Z</dcterms:modified>
</cp:coreProperties>
</file>