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6" rupBuild="183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Gerard Kelly\Google Drive\Materials\eLearning\The Deal Maker\1 Merger Analysis Cash Deal\Materials Used\4 Equity Value to Enterprise Value Workout\"/>
    </mc:Choice>
  </mc:AlternateContent>
  <bookViews>
    <workbookView xWindow="0" yWindow="0" windowWidth="20730" windowHeight="11760" xr2:uid="{00000000-000D-0000-FFFF-FFFF00000000}"/>
  </bookViews>
  <sheets>
    <sheet name="Welcome" sheetId="1" r:id="rId1"/>
    <sheet name="Info" sheetId="6" r:id="rId2"/>
    <sheet name="M&amp;A Analysis" sheetId="7" r:id="rId3"/>
  </sheets>
  <calcPr calcId="171027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7" i="1" l="1"/>
  <c r="C66" i="7" l="1"/>
  <c r="C61" i="7"/>
  <c r="B66" i="7" l="1"/>
  <c r="B65" i="7"/>
  <c r="C62" i="7"/>
  <c r="C63" i="7" s="1"/>
  <c r="C71" i="7" s="1"/>
  <c r="B62" i="7"/>
  <c r="B61" i="7"/>
  <c r="C11" i="7"/>
  <c r="C65" i="7" s="1"/>
  <c r="C67" i="7" s="1"/>
  <c r="C75" i="7" l="1"/>
  <c r="C76" i="7" s="1"/>
  <c r="C81" i="7" s="1"/>
  <c r="A1" i="7" l="1"/>
  <c r="A1" i="6"/>
</calcChain>
</file>

<file path=xl/sharedStrings.xml><?xml version="1.0" encoding="utf-8"?>
<sst xmlns="http://schemas.openxmlformats.org/spreadsheetml/2006/main" count="48" uniqueCount="45">
  <si>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</si>
  <si>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</si>
  <si>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</si>
  <si>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</si>
  <si>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</si>
  <si>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</si>
  <si>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</si>
  <si>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</si>
  <si>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</si>
  <si>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</si>
  <si>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</si>
  <si>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</si>
  <si>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</si>
  <si>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</si>
  <si>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</si>
  <si>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</si>
  <si>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</si>
  <si>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</si>
  <si>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Equity purchase price</t>
  </si>
  <si>
    <t>Options outstanding</t>
  </si>
  <si>
    <t>Options strike price</t>
  </si>
  <si>
    <t>Dilution from options</t>
  </si>
  <si>
    <t>Diluted shares outstanding</t>
  </si>
  <si>
    <t>Current share price</t>
  </si>
  <si>
    <t>Short term debt</t>
  </si>
  <si>
    <t>Long term debt</t>
  </si>
  <si>
    <t>Merger Analysis</t>
  </si>
  <si>
    <t>Offer premium</t>
  </si>
  <si>
    <t>Offer price</t>
  </si>
  <si>
    <t>Dilution from restricted stock units</t>
  </si>
  <si>
    <t>Basic shares outstanding - class A</t>
  </si>
  <si>
    <t>Basic shares outstanding - class B</t>
  </si>
  <si>
    <t>Restricted stock units at latest balance sheet date</t>
  </si>
  <si>
    <t>Latest balance sheet</t>
  </si>
  <si>
    <t>Basis shares outstanding</t>
  </si>
  <si>
    <t>Marketable securities</t>
  </si>
  <si>
    <t xml:space="preserve">Cash and cash equivalents </t>
  </si>
  <si>
    <t>Enterprise value</t>
  </si>
  <si>
    <t>Tab 1</t>
  </si>
  <si>
    <t>M&amp;A analysis</t>
  </si>
  <si>
    <t xml:space="preserve">Assume there is no adjustment required for pension plan assets and liabilities. </t>
  </si>
  <si>
    <t>Provisions, other assets and other liabilities are operating.</t>
  </si>
  <si>
    <t>Calculate acquisition enterprise value for Olaf Inc., using the information below.</t>
  </si>
  <si>
    <t>End</t>
  </si>
  <si>
    <t>Workout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</si>
</sst>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5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0.0%"/>
    <numFmt numFmtId="176" formatCode="#,##0.00_);\(#,##0.00\);0.00_);@_)"/>
    <numFmt numFmtId="181" formatCode="#,##0.0_);\(#,##0.0\)"/>
    <numFmt numFmtId="182" formatCode="#,##0.0_)_%;\(#,##0.0\)_%;#,##0.0_)_%;@_)_%"/>
  </numFmts>
  <fonts count="35" x14ac:knownFonts="1">
    <font>
      <sz val="11"/>
      <color theme="1" tint="0.2499465926084170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12"/>
      <color rgb="FF0000FF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0" tint="-0.14996795556505021"/>
      </bottom>
      <diagonal/>
    </border>
    <border>
      <left style="thin">
        <color rgb="FF163260"/>
      </left>
      <right style="thin">
        <color rgb="FF163260"/>
      </right>
      <top style="thin">
        <color rgb="FF163260"/>
      </top>
      <bottom style="thin">
        <color rgb="FF163260"/>
      </bottom>
      <diagonal/>
    </border>
  </borders>
  <cellStyleXfs count="68">
    <xf numFmtId="174" fontId="0" fillId="0" borderId="0"/>
    <xf numFmtId="0" fontId="7" fillId="0" borderId="0" applyNumberFormat="0" applyFill="0" applyBorder="0" applyAlignment="0" applyProtection="0"/>
    <xf numFmtId="167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2" applyNumberFormat="0" applyFill="0" applyAlignment="0" applyProtection="0"/>
    <xf numFmtId="0" fontId="13" fillId="0" borderId="3" applyNumberFormat="0" applyFill="0" applyAlignment="0" applyProtection="0"/>
    <xf numFmtId="0" fontId="14" fillId="0" borderId="4" applyNumberFormat="0" applyFill="0" applyAlignment="0" applyProtection="0"/>
    <xf numFmtId="0" fontId="14" fillId="0" borderId="0" applyNumberFormat="0" applyFill="0" applyBorder="0" applyAlignment="0" applyProtection="0"/>
    <xf numFmtId="0" fontId="15" fillId="6" borderId="0" applyNumberFormat="0" applyBorder="0" applyAlignment="0" applyProtection="0"/>
    <xf numFmtId="0" fontId="16" fillId="7" borderId="0" applyNumberFormat="0" applyBorder="0" applyAlignment="0" applyProtection="0"/>
    <xf numFmtId="0" fontId="17" fillId="8" borderId="0" applyNumberFormat="0" applyBorder="0" applyAlignment="0" applyProtection="0"/>
    <xf numFmtId="0" fontId="18" fillId="9" borderId="5" applyNumberFormat="0" applyAlignment="0" applyProtection="0"/>
    <xf numFmtId="0" fontId="19" fillId="10" borderId="6" applyNumberFormat="0" applyAlignment="0" applyProtection="0"/>
    <xf numFmtId="0" fontId="20" fillId="10" borderId="5" applyNumberFormat="0" applyAlignment="0" applyProtection="0"/>
    <xf numFmtId="0" fontId="21" fillId="0" borderId="7" applyNumberFormat="0" applyFill="0" applyAlignment="0" applyProtection="0"/>
    <xf numFmtId="0" fontId="22" fillId="11" borderId="8" applyNumberFormat="0" applyAlignment="0" applyProtection="0"/>
    <xf numFmtId="0" fontId="23" fillId="0" borderId="0" applyNumberFormat="0" applyFill="0" applyBorder="0" applyAlignment="0" applyProtection="0"/>
    <xf numFmtId="0" fontId="10" fillId="12" borderId="9" applyNumberFormat="0" applyFont="0" applyAlignment="0" applyProtection="0"/>
    <xf numFmtId="0" fontId="24" fillId="0" borderId="0" applyNumberFormat="0" applyFill="0" applyBorder="0" applyAlignment="0" applyProtection="0"/>
    <xf numFmtId="0" fontId="25" fillId="0" borderId="10" applyNumberFormat="0" applyFill="0" applyAlignment="0" applyProtection="0"/>
    <xf numFmtId="0" fontId="26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6" fillId="16" borderId="0" applyNumberFormat="0" applyBorder="0" applyAlignment="0" applyProtection="0"/>
    <xf numFmtId="0" fontId="26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6" fillId="20" borderId="0" applyNumberFormat="0" applyBorder="0" applyAlignment="0" applyProtection="0"/>
    <xf numFmtId="0" fontId="26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6" fillId="24" borderId="0" applyNumberFormat="0" applyBorder="0" applyAlignment="0" applyProtection="0"/>
    <xf numFmtId="0" fontId="26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6" fillId="28" borderId="0" applyNumberFormat="0" applyBorder="0" applyAlignment="0" applyProtection="0"/>
    <xf numFmtId="0" fontId="26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6" fillId="32" borderId="0" applyNumberFormat="0" applyBorder="0" applyAlignment="0" applyProtection="0"/>
    <xf numFmtId="0" fontId="26" fillId="33" borderId="0" applyNumberFormat="0" applyBorder="0" applyAlignment="0" applyProtection="0"/>
    <xf numFmtId="0" fontId="2" fillId="34" borderId="0" applyNumberFormat="0" applyBorder="0" applyAlignment="0" applyProtection="0"/>
    <xf numFmtId="0" fontId="2" fillId="35" borderId="0" applyNumberFormat="0" applyBorder="0" applyAlignment="0" applyProtection="0"/>
    <xf numFmtId="0" fontId="26" fillId="36" borderId="0" applyNumberFormat="0" applyBorder="0" applyAlignment="0" applyProtection="0"/>
    <xf numFmtId="0" fontId="33" fillId="2" borderId="0" applyNumberFormat="0">
      <alignment horizontal="left"/>
    </xf>
    <xf numFmtId="0" fontId="9" fillId="3" borderId="0" applyNumberFormat="0" applyAlignment="0">
      <alignment horizontal="left"/>
    </xf>
    <xf numFmtId="0" fontId="5" fillId="0" borderId="0" applyNumberFormat="0" applyFill="0" applyBorder="0">
      <alignment horizontal="left" vertical="center"/>
    </xf>
    <xf numFmtId="0" fontId="3" fillId="5" borderId="0" applyNumberFormat="0" applyFont="0" applyAlignment="0" applyProtection="0">
      <alignment vertical="top"/>
    </xf>
    <xf numFmtId="168" fontId="29" fillId="3" borderId="0">
      <alignment horizontal="center"/>
    </xf>
    <xf numFmtId="170" fontId="28" fillId="2" borderId="0">
      <alignment horizontal="center"/>
    </xf>
    <xf numFmtId="170" fontId="4" fillId="0" borderId="0">
      <alignment vertical="top"/>
    </xf>
    <xf numFmtId="168" fontId="30" fillId="0" borderId="0" applyFont="0" applyFill="0" applyBorder="0" applyAlignment="0" applyProtection="0"/>
    <xf numFmtId="171" fontId="10" fillId="0" borderId="0" applyFont="0" applyFill="0" applyBorder="0" applyAlignment="0" applyProtection="0"/>
    <xf numFmtId="172" fontId="30" fillId="2" borderId="0" applyFont="0" applyFill="0" applyBorder="0" applyAlignment="0" applyProtection="0"/>
    <xf numFmtId="170" fontId="31" fillId="2" borderId="0" applyNumberFormat="0" applyFill="0" applyBorder="0" applyAlignment="0" applyProtection="0"/>
    <xf numFmtId="170" fontId="32" fillId="0" borderId="0" applyNumberFormat="0" applyFill="0" applyBorder="0" applyAlignment="0">
      <alignment vertical="top"/>
    </xf>
    <xf numFmtId="173" fontId="30" fillId="2" borderId="0" applyFont="0" applyFill="0" applyBorder="0" applyAlignment="0" applyProtection="0"/>
    <xf numFmtId="171" fontId="31" fillId="37" borderId="12" applyNumberFormat="0">
      <protection locked="0"/>
    </xf>
    <xf numFmtId="0" fontId="3" fillId="5" borderId="11" applyFont="0" applyAlignment="0" applyProtection="0">
      <alignment vertical="top"/>
    </xf>
    <xf numFmtId="170" fontId="33" fillId="3" borderId="0" applyNumberFormat="0" applyBorder="0">
      <alignment horizontal="center" vertical="top"/>
    </xf>
    <xf numFmtId="170" fontId="4" fillId="38" borderId="0" applyNumberFormat="0" applyFont="0" applyBorder="0" applyAlignment="0" applyProtection="0">
      <alignment vertical="top"/>
    </xf>
    <xf numFmtId="182" fontId="34" fillId="0" borderId="0" applyFill="0" applyBorder="0" applyAlignment="0" applyProtection="0"/>
    <xf numFmtId="181" fontId="31" fillId="0" borderId="0" applyNumberFormat="0" applyFill="0" applyBorder="0" applyAlignment="0" applyProtection="0"/>
    <xf numFmtId="172" fontId="1" fillId="0" borderId="0" applyFont="0" applyFill="0" applyBorder="0" applyAlignment="0" applyProtection="0"/>
  </cellStyleXfs>
  <cellXfs count="83">
    <xf numFmtId="174" fontId="0" fillId="0" borderId="0" xfId="0"/>
    <xf numFmtId="174" fontId="3" fillId="5" borderId="0" xfId="0" applyFont="1" applyFill="1" applyBorder="1"/>
    <xf numFmtId="174" fontId="3" fillId="4" borderId="0" xfId="0" applyFont="1" applyFill="1" applyBorder="1"/>
    <xf numFmtId="174" fontId="3" fillId="5" borderId="0" xfId="0" applyFont="1" applyFill="1" applyBorder="1" applyAlignment="1">
      <alignment vertical="top" wrapText="1"/>
    </xf>
    <xf numFmtId="174" fontId="3" fillId="5" borderId="1" xfId="0" applyFont="1" applyFill="1" applyBorder="1" applyAlignment="1">
      <alignment vertical="top"/>
    </xf>
    <xf numFmtId="174" fontId="26" fillId="2" borderId="0" xfId="0" applyFont="1" applyFill="1" applyBorder="1" applyAlignment="1"/>
    <xf numFmtId="174" fontId="27" fillId="3" borderId="0" xfId="0" applyFont="1" applyFill="1" applyBorder="1" applyAlignment="1"/>
    <xf numFmtId="174" fontId="4" fillId="5" borderId="0" xfId="0" applyFont="1" applyFill="1" applyBorder="1" applyAlignment="1">
      <alignment horizontal="center" vertical="top"/>
    </xf>
    <xf numFmtId="174" fontId="4" fillId="5" borderId="0" xfId="0" applyFont="1" applyFill="1" applyBorder="1" applyAlignment="1">
      <alignment vertical="top"/>
    </xf>
    <xf numFmtId="174" fontId="26" fillId="2" borderId="0" xfId="0" applyFont="1" applyFill="1" applyBorder="1" applyAlignment="1">
      <alignment vertical="center"/>
    </xf>
    <xf numFmtId="168" fontId="29" fillId="3" borderId="0" xfId="52">
      <alignment horizontal="center"/>
    </xf>
    <xf numFmtId="170" fontId="28" fillId="2" borderId="0" xfId="53">
      <alignment horizontal="center"/>
    </xf>
    <xf numFmtId="170" fontId="33" fillId="2" borderId="0" xfId="48" applyNumberFormat="1" applyAlignment="1"/>
    <xf numFmtId="170" fontId="9" fillId="3" borderId="0" xfId="49" applyNumberFormat="1" applyAlignment="1"/>
    <xf numFmtId="170" fontId="5" fillId="0" borderId="0" xfId="50" applyNumberFormat="1">
      <alignment horizontal="left" vertical="center"/>
    </xf>
    <xf numFmtId="170" fontId="4" fillId="0" borderId="0" xfId="54">
      <alignment vertical="top"/>
    </xf>
    <xf numFmtId="174" fontId="3" fillId="5" borderId="0" xfId="0" applyFont="1" applyFill="1" applyBorder="1" applyAlignment="1">
      <alignment horizontal="left" vertical="top"/>
    </xf>
    <xf numFmtId="174" fontId="3" fillId="5" borderId="0" xfId="0" applyFont="1" applyFill="1" applyBorder="1" applyAlignment="1">
      <alignment vertical="top"/>
    </xf>
    <xf numFmtId="174" fontId="3" fillId="0" borderId="0" xfId="0" applyFont="1" applyFill="1" applyBorder="1" applyAlignment="1">
      <alignment vertical="top" wrapText="1"/>
    </xf>
    <xf numFmtId="174" fontId="4" fillId="0" borderId="0" xfId="0" applyFont="1" applyFill="1" applyBorder="1" applyAlignment="1">
      <alignment vertical="top"/>
    </xf>
    <xf numFmtId="174" fontId="3" fillId="0" borderId="0" xfId="0" applyFont="1" applyFill="1" applyBorder="1" applyAlignment="1">
      <alignment horizontal="left" wrapText="1"/>
    </xf>
    <xf numFmtId="174" fontId="3" fillId="0" borderId="0" xfId="0" applyFont="1" applyFill="1" applyBorder="1" applyAlignment="1">
      <alignment vertical="top"/>
    </xf>
    <xf numFmtId="174" fontId="3" fillId="0" borderId="0" xfId="0" applyFont="1" applyFill="1" applyBorder="1"/>
    <xf numFmtId="174" fontId="5" fillId="0" borderId="0" xfId="0" applyFont="1" applyFill="1" applyBorder="1" applyAlignment="1">
      <alignment vertical="center"/>
    </xf>
    <xf numFmtId="174" fontId="6" fillId="0" borderId="0" xfId="0" applyFont="1" applyFill="1" applyBorder="1" applyAlignment="1">
      <alignment vertical="center" wrapText="1"/>
    </xf>
    <xf numFmtId="174" fontId="3" fillId="0" borderId="0" xfId="0" applyFont="1" applyFill="1" applyBorder="1" applyAlignment="1">
      <alignment horizontal="left" vertical="top"/>
    </xf>
    <xf numFmtId="174" fontId="4" fillId="0" borderId="0" xfId="0" applyFont="1" applyFill="1" applyBorder="1" applyAlignment="1">
      <alignment horizontal="center" vertical="top"/>
    </xf>
    <xf numFmtId="174" fontId="8" fillId="0" borderId="0" xfId="0" applyFont="1" applyFill="1" applyBorder="1" applyAlignment="1">
      <alignment vertical="center" wrapText="1"/>
    </xf>
    <xf numFmtId="168" fontId="3" fillId="0" borderId="0" xfId="0" applyNumberFormat="1" applyFont="1" applyFill="1" applyBorder="1" applyAlignment="1">
      <alignment horizontal="left"/>
    </xf>
    <xf numFmtId="174" fontId="3" fillId="0" borderId="0" xfId="0" applyFont="1" applyFill="1" applyBorder="1" applyAlignment="1">
      <alignment horizontal="left"/>
    </xf>
    <xf numFmtId="169" fontId="3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4" fillId="0" borderId="0" xfId="0" applyFont="1" applyFill="1" applyBorder="1" applyAlignment="1">
      <alignment horizontal="left" vertical="top"/>
    </xf>
    <xf numFmtId="174" fontId="4" fillId="0" borderId="0" xfId="0" applyFont="1" applyFill="1" applyBorder="1"/>
    <xf numFmtId="174" fontId="0" fillId="0" borderId="0" xfId="0" applyFill="1" applyBorder="1"/>
    <xf numFmtId="174" fontId="26" fillId="0" borderId="0" xfId="0" applyFont="1" applyFill="1" applyBorder="1" applyAlignment="1"/>
    <xf numFmtId="174" fontId="27" fillId="0" borderId="0" xfId="0" applyFont="1" applyFill="1" applyBorder="1" applyAlignment="1"/>
    <xf numFmtId="170" fontId="31" fillId="0" borderId="0" xfId="58" applyFill="1" applyBorder="1" applyAlignment="1">
      <alignment vertical="top"/>
    </xf>
    <xf numFmtId="170" fontId="3" fillId="5" borderId="0" xfId="51" applyNumberFormat="1" applyFont="1" applyBorder="1" applyAlignment="1">
      <alignment horizontal="left" vertical="top"/>
    </xf>
    <xf numFmtId="170" fontId="4" fillId="5" borderId="0" xfId="51" applyNumberFormat="1" applyFont="1" applyBorder="1" applyAlignment="1">
      <alignment horizontal="center" vertical="top"/>
    </xf>
    <xf numFmtId="170" fontId="3" fillId="5" borderId="0" xfId="51" applyNumberFormat="1" applyFont="1" applyBorder="1" applyAlignment="1"/>
    <xf numFmtId="170" fontId="6" fillId="5" borderId="0" xfId="51" applyNumberFormat="1" applyFont="1" applyBorder="1" applyAlignment="1">
      <alignment vertical="center" wrapText="1"/>
    </xf>
    <xf numFmtId="170" fontId="3" fillId="5" borderId="0" xfId="51" applyNumberFormat="1" applyFont="1" applyAlignment="1">
      <alignment vertical="top"/>
    </xf>
    <xf numFmtId="170" fontId="3" fillId="5" borderId="0" xfId="51" applyNumberFormat="1" applyFont="1" applyAlignment="1"/>
    <xf numFmtId="170" fontId="6" fillId="5" borderId="0" xfId="51" applyNumberFormat="1" applyFont="1" applyAlignment="1">
      <alignment vertical="center" wrapText="1"/>
    </xf>
    <xf numFmtId="0" fontId="3" fillId="5" borderId="11" xfId="62" applyFont="1" applyAlignment="1">
      <alignment vertical="top"/>
    </xf>
    <xf numFmtId="0" fontId="4" fillId="5" borderId="11" xfId="62" applyFont="1" applyAlignment="1">
      <alignment horizontal="center" vertical="top"/>
    </xf>
    <xf numFmtId="0" fontId="3" fillId="5" borderId="11" xfId="62" applyFont="1" applyAlignment="1"/>
    <xf numFmtId="0" fontId="6" fillId="5" borderId="11" xfId="62" applyFont="1" applyAlignment="1">
      <alignment vertical="center" wrapText="1"/>
    </xf>
    <xf numFmtId="174" fontId="26" fillId="0" borderId="0" xfId="0" applyFont="1" applyFill="1" applyBorder="1" applyAlignment="1">
      <alignment vertical="center"/>
    </xf>
    <xf numFmtId="170" fontId="8" fillId="5" borderId="0" xfId="51" applyNumberFormat="1" applyFont="1" applyAlignment="1">
      <alignment vertical="center" wrapText="1"/>
    </xf>
    <xf numFmtId="0" fontId="4" fillId="5" borderId="11" xfId="62" applyFont="1" applyAlignment="1"/>
    <xf numFmtId="0" fontId="3" fillId="5" borderId="11" xfId="62" applyFont="1" applyAlignment="1">
      <alignment horizontal="left"/>
    </xf>
    <xf numFmtId="0" fontId="8" fillId="5" borderId="11" xfId="62" applyFont="1" applyAlignment="1">
      <alignment horizontal="center" vertical="center" wrapText="1"/>
    </xf>
    <xf numFmtId="0" fontId="8" fillId="5" borderId="11" xfId="62" applyFont="1" applyAlignment="1">
      <alignment vertical="center" wrapText="1"/>
    </xf>
    <xf numFmtId="170" fontId="31" fillId="37" borderId="12" xfId="61" applyNumberFormat="1">
      <protection locked="0"/>
    </xf>
    <xf numFmtId="170" fontId="3" fillId="0" borderId="0" xfId="51" applyNumberFormat="1" applyFont="1" applyFill="1" applyAlignment="1"/>
    <xf numFmtId="0" fontId="3" fillId="0" borderId="0" xfId="62" applyFont="1" applyFill="1" applyBorder="1" applyAlignment="1"/>
    <xf numFmtId="174" fontId="0" fillId="5" borderId="0" xfId="51" applyNumberFormat="1" applyFont="1" applyAlignment="1"/>
    <xf numFmtId="174" fontId="3" fillId="5" borderId="0" xfId="51" applyNumberFormat="1" applyFont="1" applyAlignment="1">
      <alignment vertical="top"/>
    </xf>
    <xf numFmtId="0" fontId="0" fillId="5" borderId="11" xfId="62" applyFont="1" applyAlignment="1"/>
    <xf numFmtId="174" fontId="5" fillId="5" borderId="0" xfId="51" applyNumberFormat="1" applyFont="1" applyAlignment="1">
      <alignment vertical="center"/>
    </xf>
    <xf numFmtId="0" fontId="4" fillId="5" borderId="11" xfId="62" applyFont="1" applyAlignment="1">
      <alignment horizontal="left" vertical="top"/>
    </xf>
    <xf numFmtId="172" fontId="0" fillId="0" borderId="0" xfId="57" applyFont="1" applyFill="1"/>
    <xf numFmtId="174" fontId="31" fillId="0" borderId="0" xfId="58" applyNumberFormat="1" applyFill="1"/>
    <xf numFmtId="175" fontId="0" fillId="0" borderId="0" xfId="0" applyNumberFormat="1"/>
    <xf numFmtId="176" fontId="31" fillId="0" borderId="0" xfId="58" applyNumberFormat="1" applyFill="1"/>
    <xf numFmtId="176" fontId="0" fillId="0" borderId="0" xfId="0" applyNumberFormat="1"/>
    <xf numFmtId="172" fontId="31" fillId="0" borderId="0" xfId="57" applyFont="1" applyFill="1"/>
    <xf numFmtId="170" fontId="3" fillId="5" borderId="0" xfId="51" applyNumberFormat="1" applyFont="1" applyAlignment="1">
      <alignment horizontal="left"/>
    </xf>
    <xf numFmtId="170" fontId="3" fillId="5" borderId="0" xfId="51" applyNumberFormat="1" applyFont="1" applyAlignment="1">
      <alignment horizontal="left"/>
    </xf>
    <xf numFmtId="170" fontId="33" fillId="2" borderId="0" xfId="48" applyNumberFormat="1" applyFill="1" applyAlignment="1">
      <alignment horizontal="center" wrapText="1"/>
    </xf>
    <xf numFmtId="174" fontId="6" fillId="0" borderId="0" xfId="0" applyFont="1" applyFill="1" applyBorder="1" applyAlignment="1">
      <alignment horizontal="center" vertical="center" wrapText="1"/>
    </xf>
    <xf numFmtId="170" fontId="3" fillId="5" borderId="0" xfId="51" applyNumberFormat="1" applyFont="1" applyBorder="1" applyAlignment="1">
      <alignment horizontal="left" vertical="top"/>
    </xf>
    <xf numFmtId="170" fontId="33" fillId="3" borderId="0" xfId="49" applyNumberFormat="1" applyFont="1" applyAlignment="1">
      <alignment horizontal="center" vertical="center"/>
    </xf>
    <xf numFmtId="170" fontId="32" fillId="5" borderId="0" xfId="59" applyNumberFormat="1" applyFill="1" applyBorder="1" applyAlignment="1">
      <alignment horizontal="center" vertical="center" wrapText="1"/>
    </xf>
    <xf numFmtId="174" fontId="8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5" fillId="5" borderId="0" xfId="0" applyFont="1" applyFill="1" applyBorder="1" applyAlignment="1">
      <alignment horizontal="left" vertical="center"/>
    </xf>
    <xf numFmtId="174" fontId="5" fillId="5" borderId="0" xfId="50" applyNumberFormat="1" applyFill="1" applyAlignment="1">
      <alignment horizontal="left" vertical="center"/>
    </xf>
    <xf numFmtId="170" fontId="3" fillId="5" borderId="0" xfId="51" applyNumberFormat="1" applyFont="1" applyAlignment="1">
      <alignment horizontal="left"/>
    </xf>
    <xf numFmtId="168" fontId="3" fillId="5" borderId="0" xfId="51" applyNumberFormat="1" applyFont="1" applyAlignment="1">
      <alignment horizontal="left"/>
    </xf>
    <xf numFmtId="169" fontId="3" fillId="5" borderId="0" xfId="51" applyNumberFormat="1" applyFont="1" applyAlignment="1">
      <alignment horizontal="left"/>
    </xf>
  </cellXfs>
  <cellStyles count="68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" xfId="66" xr:uid="{00000000-0005-0000-0000-000018000000}"/>
    <cellStyle name="Background Fill" xfId="51" xr:uid="{00000000-0005-0000-0000-000019000000}"/>
    <cellStyle name="Bad" xfId="13" builtinId="27" hidden="1"/>
    <cellStyle name="BG Border" xfId="62" xr:uid="{00000000-0005-0000-0000-00001B000000}"/>
    <cellStyle name="Blank" xfId="60" xr:uid="{00000000-0005-0000-0000-00001C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1000000}"/>
    <cellStyle name="Currency" xfId="4" builtinId="4" hidden="1"/>
    <cellStyle name="Currency [0]" xfId="5" builtinId="7" hidden="1"/>
    <cellStyle name="Date" xfId="55" xr:uid="{00000000-0005-0000-0000-000024000000}"/>
    <cellStyle name="Date Heading" xfId="52" xr:uid="{00000000-0005-0000-0000-000025000000}"/>
    <cellStyle name="Explanatory Text" xfId="22" builtinId="53" hidden="1"/>
    <cellStyle name="Good" xfId="12" builtinId="26" hidden="1"/>
    <cellStyle name="Hard Coded Number" xfId="58" xr:uid="{00000000-0005-0000-0000-000028000000}"/>
    <cellStyle name="Hard_number_1dp" xfId="65" xr:uid="{00000000-0005-0000-0000-000029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E000000}"/>
    <cellStyle name="Hist Proj Title" xfId="53" xr:uid="{00000000-0005-0000-0000-00002F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4000000}"/>
    <cellStyle name="Neutral" xfId="14" builtinId="28" hidden="1"/>
    <cellStyle name="Normal" xfId="0" builtinId="0" customBuiltin="1"/>
    <cellStyle name="Note" xfId="21" builtinId="10" hidden="1"/>
    <cellStyle name="Notes and Comments" xfId="59" xr:uid="{00000000-0005-0000-0000-000038000000}"/>
    <cellStyle name="Output" xfId="16" builtinId="21" hidden="1"/>
    <cellStyle name="P" xfId="67" xr:uid="{00000000-0005-0000-0000-00003A000000}"/>
    <cellStyle name="Percent" xfId="6" builtinId="5" hidden="1"/>
    <cellStyle name="Percent" xfId="57" builtinId="5" customBuiltin="1"/>
    <cellStyle name="Primary Title" xfId="48" xr:uid="{00000000-0005-0000-0000-00003D000000}"/>
    <cellStyle name="Row Label" xfId="54" xr:uid="{00000000-0005-0000-0000-00003E000000}"/>
    <cellStyle name="Secondary Title" xfId="49" xr:uid="{00000000-0005-0000-0000-00003F000000}"/>
    <cellStyle name="Tertiary Title" xfId="50" xr:uid="{00000000-0005-0000-0000-000040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2" Type="http://schemas.openxmlformats.org/officeDocument/2006/relationships/image" Target="../media/image5.png"/><Relationship Id="rId1" Type="http://schemas.openxmlformats.org/officeDocument/2006/relationships/image" Target="../media/image4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95249</xdr:colOff>
      <xdr:row>14</xdr:row>
      <xdr:rowOff>0</xdr:rowOff>
    </xdr:from>
    <xdr:to>
      <xdr:col>3</xdr:col>
      <xdr:colOff>104774</xdr:colOff>
      <xdr:row>19</xdr:row>
      <xdr:rowOff>76071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49" y="19678650"/>
          <a:ext cx="4143375" cy="102857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21</xdr:row>
      <xdr:rowOff>0</xdr:rowOff>
    </xdr:from>
    <xdr:to>
      <xdr:col>3</xdr:col>
      <xdr:colOff>171450</xdr:colOff>
      <xdr:row>28</xdr:row>
      <xdr:rowOff>114119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5250" y="21012150"/>
          <a:ext cx="4210050" cy="1447619"/>
        </a:xfrm>
        <a:prstGeom prst="rect">
          <a:avLst/>
        </a:prstGeom>
      </xdr:spPr>
    </xdr:pic>
    <xdr:clientData/>
  </xdr:twoCellAnchor>
  <xdr:twoCellAnchor editAs="oneCell">
    <xdr:from>
      <xdr:col>0</xdr:col>
      <xdr:colOff>95249</xdr:colOff>
      <xdr:row>30</xdr:row>
      <xdr:rowOff>0</xdr:rowOff>
    </xdr:from>
    <xdr:to>
      <xdr:col>5</xdr:col>
      <xdr:colOff>219075</xdr:colOff>
      <xdr:row>59</xdr:row>
      <xdr:rowOff>76200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249" y="22726650"/>
          <a:ext cx="5724526" cy="56007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N21"/>
  <sheetViews>
    <sheetView showGridLines="0" tabSelected="1" zoomScaleNormal="100" workbookViewId="0">
      <selection sqref="A1:N1"/>
    </sheetView>
  </sheetViews>
  <sheetFormatPr defaultColWidth="9.1328125" defaultRowHeight="14.25" x14ac:dyDescent="0.45"/>
  <cols>
    <col min="1" max="1" width="9.86328125" style="31" customWidth="1"/>
    <col min="2" max="13" width="9.265625" style="31" customWidth="1"/>
    <col min="14" max="14" width="9.86328125" style="31" customWidth="1"/>
    <col min="15" max="26" width="9.1328125" style="31" customWidth="1"/>
    <col min="27" max="16384" width="9.1328125" style="31"/>
  </cols>
  <sheetData>
    <row r="1" spans="1:14" s="35" customFormat="1" ht="189.75" customHeight="1" x14ac:dyDescent="0.85">
      <c r="A1" s="71"/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</row>
    <row r="2" spans="1:14" s="21" customFormat="1" ht="75" customHeight="1" x14ac:dyDescent="0.45">
      <c r="A2" s="74" t="s">
        <v>26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</row>
    <row r="3" spans="1:14" s="22" customFormat="1" ht="7.5" customHeight="1" x14ac:dyDescent="0.45">
      <c r="B3" s="23"/>
      <c r="C3" s="23"/>
      <c r="F3" s="24"/>
      <c r="G3" s="24"/>
      <c r="H3" s="24"/>
      <c r="I3" s="24"/>
      <c r="J3" s="24"/>
      <c r="K3" s="24"/>
    </row>
    <row r="4" spans="1:14" s="22" customFormat="1" ht="15" customHeight="1" x14ac:dyDescent="0.45">
      <c r="A4" s="38"/>
      <c r="B4" s="39"/>
      <c r="C4" s="73"/>
      <c r="D4" s="73"/>
      <c r="E4" s="40"/>
      <c r="F4" s="41"/>
      <c r="G4" s="41"/>
      <c r="H4" s="41"/>
      <c r="I4" s="41"/>
      <c r="J4" s="41"/>
      <c r="K4" s="41"/>
      <c r="L4" s="40"/>
      <c r="M4" s="40"/>
      <c r="N4" s="40"/>
    </row>
    <row r="5" spans="1:14" s="22" customFormat="1" ht="15" customHeight="1" x14ac:dyDescent="0.45">
      <c r="A5" s="75" t="s">
        <v>11</v>
      </c>
      <c r="B5" s="75"/>
      <c r="C5" s="75"/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</row>
    <row r="6" spans="1:14" s="22" customFormat="1" ht="15" customHeight="1" x14ac:dyDescent="0.45">
      <c r="A6" s="75"/>
      <c r="B6" s="75"/>
      <c r="C6" s="75"/>
      <c r="D6" s="75"/>
      <c r="E6" s="75"/>
      <c r="F6" s="75"/>
      <c r="G6" s="75"/>
      <c r="H6" s="75"/>
      <c r="I6" s="75"/>
      <c r="J6" s="75"/>
      <c r="K6" s="75"/>
      <c r="L6" s="75"/>
      <c r="M6" s="75"/>
      <c r="N6" s="75"/>
    </row>
    <row r="7" spans="1:14" s="22" customFormat="1" ht="15" customHeight="1" x14ac:dyDescent="0.45">
      <c r="A7" s="75" t="str">
        <f ca="1">"© "&amp;YEAR(TODAY())&amp;" Financial Edge Training"</f>
        <v>© 2017 Financial Edge Training</v>
      </c>
      <c r="B7" s="75"/>
      <c r="C7" s="75"/>
      <c r="D7" s="75"/>
      <c r="E7" s="75"/>
      <c r="F7" s="75"/>
      <c r="G7" s="75"/>
      <c r="H7" s="75"/>
      <c r="I7" s="75"/>
      <c r="J7" s="75"/>
      <c r="K7" s="75"/>
      <c r="L7" s="75"/>
      <c r="M7" s="75"/>
      <c r="N7" s="75"/>
    </row>
    <row r="8" spans="1:14" s="22" customFormat="1" ht="15" customHeight="1" thickBot="1" x14ac:dyDescent="0.5">
      <c r="A8" s="45"/>
      <c r="B8" s="46"/>
      <c r="C8" s="45"/>
      <c r="D8" s="45"/>
      <c r="E8" s="47"/>
      <c r="F8" s="48"/>
      <c r="G8" s="48"/>
      <c r="H8" s="48"/>
      <c r="I8" s="48"/>
      <c r="J8" s="48"/>
      <c r="K8" s="48"/>
      <c r="L8" s="47"/>
      <c r="M8" s="47"/>
      <c r="N8" s="47"/>
    </row>
    <row r="9" spans="1:14" s="22" customFormat="1" ht="15" customHeight="1" x14ac:dyDescent="0.45">
      <c r="F9" s="27"/>
      <c r="G9" s="76"/>
      <c r="H9" s="76"/>
      <c r="I9" s="76"/>
      <c r="J9" s="76"/>
      <c r="K9" s="27"/>
    </row>
    <row r="10" spans="1:14" s="22" customFormat="1" ht="15" customHeight="1" x14ac:dyDescent="0.45">
      <c r="B10" s="23"/>
      <c r="C10" s="23"/>
      <c r="F10" s="27"/>
      <c r="G10" s="76"/>
      <c r="H10" s="76"/>
      <c r="I10" s="76"/>
      <c r="J10" s="76"/>
      <c r="K10" s="27"/>
    </row>
    <row r="11" spans="1:14" s="22" customFormat="1" ht="15" customHeight="1" x14ac:dyDescent="0.45">
      <c r="B11" s="19"/>
      <c r="C11" s="19"/>
      <c r="D11" s="20"/>
      <c r="F11" s="24"/>
      <c r="G11" s="24"/>
      <c r="H11" s="24"/>
      <c r="I11" s="24"/>
      <c r="J11" s="24"/>
      <c r="K11" s="24"/>
    </row>
    <row r="12" spans="1:14" s="22" customFormat="1" ht="15" customHeight="1" x14ac:dyDescent="0.45">
      <c r="A12" s="25"/>
      <c r="B12" s="19"/>
      <c r="C12" s="19"/>
      <c r="D12" s="28"/>
      <c r="F12" s="24"/>
      <c r="G12" s="72"/>
      <c r="H12" s="72"/>
      <c r="I12" s="72"/>
      <c r="J12" s="72"/>
      <c r="K12" s="24"/>
    </row>
    <row r="13" spans="1:14" s="22" customFormat="1" ht="15" customHeight="1" x14ac:dyDescent="0.45">
      <c r="A13" s="18"/>
      <c r="B13" s="19"/>
      <c r="C13" s="19"/>
      <c r="D13" s="29"/>
      <c r="F13" s="24"/>
      <c r="G13" s="72"/>
      <c r="H13" s="72"/>
      <c r="I13" s="72"/>
      <c r="J13" s="72"/>
      <c r="K13" s="24"/>
    </row>
    <row r="14" spans="1:14" s="22" customFormat="1" ht="15" customHeight="1" x14ac:dyDescent="0.45">
      <c r="A14" s="21"/>
      <c r="B14" s="19"/>
      <c r="C14" s="19"/>
      <c r="D14" s="29"/>
      <c r="F14" s="24"/>
      <c r="G14" s="72"/>
      <c r="H14" s="72"/>
      <c r="I14" s="72"/>
      <c r="J14" s="72"/>
      <c r="K14" s="24"/>
    </row>
    <row r="15" spans="1:14" s="22" customFormat="1" ht="15" customHeight="1" x14ac:dyDescent="0.45">
      <c r="A15" s="21"/>
      <c r="B15" s="19"/>
      <c r="C15" s="19"/>
      <c r="D15" s="29"/>
      <c r="F15" s="24"/>
      <c r="G15" s="24"/>
      <c r="H15" s="24"/>
      <c r="I15" s="24"/>
      <c r="J15" s="24"/>
      <c r="K15" s="24"/>
    </row>
    <row r="16" spans="1:14" s="22" customFormat="1" ht="15" customHeight="1" x14ac:dyDescent="0.45">
      <c r="A16" s="21"/>
      <c r="B16" s="19"/>
      <c r="C16" s="19"/>
      <c r="D16" s="30"/>
      <c r="F16" s="24"/>
      <c r="G16" s="72"/>
      <c r="H16" s="72"/>
      <c r="I16" s="72"/>
      <c r="J16" s="72"/>
      <c r="K16" s="24"/>
    </row>
    <row r="17" spans="1:12" s="22" customFormat="1" ht="15" customHeight="1" x14ac:dyDescent="0.45">
      <c r="A17" s="21"/>
      <c r="B17" s="32"/>
      <c r="C17" s="33"/>
      <c r="D17" s="30"/>
      <c r="F17" s="24"/>
      <c r="G17" s="24"/>
      <c r="H17" s="24"/>
      <c r="I17" s="24"/>
      <c r="J17" s="24"/>
      <c r="K17" s="24"/>
    </row>
    <row r="18" spans="1:12" ht="15" customHeight="1" x14ac:dyDescent="0.45">
      <c r="A18" s="34"/>
      <c r="B18" s="34"/>
      <c r="C18" s="34"/>
      <c r="D18" s="34"/>
      <c r="E18" s="34"/>
      <c r="F18" s="34"/>
      <c r="G18" s="34"/>
      <c r="H18" s="34"/>
      <c r="I18" s="34"/>
      <c r="J18" s="34"/>
      <c r="K18" s="34"/>
      <c r="L18" s="34"/>
    </row>
    <row r="19" spans="1:12" x14ac:dyDescent="0.45">
      <c r="A19" s="34"/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</row>
    <row r="20" spans="1:12" x14ac:dyDescent="0.45">
      <c r="A20" s="34"/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</row>
    <row r="21" spans="1:12" x14ac:dyDescent="0.45">
      <c r="A21" s="34"/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R26"/>
  <sheetViews>
    <sheetView showGridLines="0" zoomScaleNormal="100" workbookViewId="0"/>
  </sheetViews>
  <sheetFormatPr defaultColWidth="9.1328125" defaultRowHeight="14.25" x14ac:dyDescent="0.45"/>
  <cols>
    <col min="1" max="1" width="1.3984375" customWidth="1"/>
    <col min="2" max="2" width="2.86328125" customWidth="1"/>
    <col min="3" max="3" width="13.265625" customWidth="1"/>
    <col min="4" max="4" width="2.86328125" customWidth="1"/>
    <col min="5" max="7" width="1.3984375" customWidth="1"/>
    <col min="8" max="8" width="2.86328125" customWidth="1"/>
    <col min="9" max="9" width="42.73046875" customWidth="1"/>
    <col min="10" max="11" width="1.3984375" customWidth="1"/>
    <col min="12" max="12" width="15.59765625" bestFit="1" customWidth="1"/>
    <col min="13" max="14" width="1.3984375" customWidth="1"/>
    <col min="15" max="15" width="2.86328125" customWidth="1"/>
    <col min="16" max="16" width="32.59765625" customWidth="1"/>
    <col min="17" max="17" width="2.86328125" customWidth="1"/>
    <col min="18" max="18" width="1.3984375" customWidth="1"/>
    <col min="23" max="23" width="17.73046875" bestFit="1" customWidth="1"/>
  </cols>
  <sheetData>
    <row r="1" spans="1:18" s="35" customFormat="1" ht="45" customHeight="1" x14ac:dyDescent="0.85">
      <c r="A1" s="12" t="str">
        <f>Welcome!A2</f>
        <v>Merger Analysis</v>
      </c>
      <c r="B1" s="12"/>
      <c r="C1" s="12"/>
      <c r="D1" s="12"/>
      <c r="E1" s="12"/>
      <c r="F1" s="12"/>
      <c r="G1" s="12"/>
      <c r="H1" s="12"/>
      <c r="I1" s="12"/>
      <c r="J1" s="5"/>
      <c r="K1" s="5"/>
      <c r="L1" s="5"/>
      <c r="M1" s="5"/>
      <c r="N1" s="5"/>
      <c r="O1" s="5"/>
      <c r="P1" s="5"/>
      <c r="Q1" s="5"/>
      <c r="R1" s="5"/>
    </row>
    <row r="2" spans="1:18" s="36" customFormat="1" ht="30" customHeight="1" x14ac:dyDescent="0.65">
      <c r="A2" s="13" t="s">
        <v>16</v>
      </c>
      <c r="B2" s="13"/>
      <c r="C2" s="13"/>
      <c r="D2" s="13"/>
      <c r="E2" s="13"/>
      <c r="F2" s="13"/>
      <c r="G2" s="13"/>
      <c r="H2" s="13"/>
      <c r="I2" s="13"/>
      <c r="J2" s="6"/>
      <c r="K2" s="6"/>
      <c r="L2" s="6"/>
      <c r="M2" s="6"/>
      <c r="N2" s="6"/>
      <c r="O2" s="6"/>
      <c r="P2" s="6"/>
      <c r="Q2" s="6"/>
      <c r="R2" s="6"/>
    </row>
    <row r="3" spans="1:18" s="2" customFormat="1" ht="7.5" customHeight="1" x14ac:dyDescent="0.45"/>
    <row r="4" spans="1:18" s="2" customFormat="1" ht="22.5" customHeight="1" x14ac:dyDescent="0.45">
      <c r="A4" s="1"/>
      <c r="B4" s="78" t="s">
        <v>0</v>
      </c>
      <c r="C4" s="78"/>
      <c r="D4" s="78"/>
      <c r="E4" s="78"/>
      <c r="F4" s="78"/>
      <c r="G4" s="78"/>
      <c r="H4" s="78"/>
      <c r="I4" s="78"/>
      <c r="K4" s="1"/>
      <c r="L4" s="78" t="s">
        <v>2</v>
      </c>
      <c r="M4" s="78"/>
      <c r="N4" s="78"/>
      <c r="O4" s="78"/>
      <c r="P4" s="78"/>
      <c r="Q4" s="44"/>
      <c r="R4" s="44"/>
    </row>
    <row r="5" spans="1:18" s="2" customFormat="1" ht="15" customHeight="1" x14ac:dyDescent="0.45">
      <c r="A5" s="16"/>
      <c r="B5" s="7" t="s">
        <v>1</v>
      </c>
      <c r="C5" s="70" t="s">
        <v>39</v>
      </c>
      <c r="D5" s="42"/>
      <c r="E5" s="42"/>
      <c r="F5" s="17"/>
      <c r="G5" s="17"/>
      <c r="H5" s="17"/>
      <c r="I5" s="17"/>
      <c r="K5" s="17"/>
      <c r="L5" s="8" t="s">
        <v>3</v>
      </c>
      <c r="M5" s="8"/>
      <c r="N5" s="80" t="s">
        <v>9</v>
      </c>
      <c r="O5" s="80"/>
      <c r="P5" s="80"/>
      <c r="Q5" s="80"/>
      <c r="R5" s="44"/>
    </row>
    <row r="6" spans="1:18" s="2" customFormat="1" ht="15" customHeight="1" x14ac:dyDescent="0.45">
      <c r="A6" s="3"/>
      <c r="B6" s="7"/>
      <c r="C6" s="70"/>
      <c r="D6" s="42"/>
      <c r="E6" s="42"/>
      <c r="F6" s="17"/>
      <c r="G6" s="17"/>
      <c r="H6" s="17"/>
      <c r="I6" s="17"/>
      <c r="K6" s="17"/>
      <c r="L6" s="8" t="s">
        <v>4</v>
      </c>
      <c r="M6" s="8"/>
      <c r="N6" s="81"/>
      <c r="O6" s="81"/>
      <c r="P6" s="81"/>
      <c r="Q6" s="81"/>
      <c r="R6" s="44"/>
    </row>
    <row r="7" spans="1:18" s="2" customFormat="1" ht="15" customHeight="1" x14ac:dyDescent="0.45">
      <c r="A7" s="17"/>
      <c r="B7" s="7"/>
      <c r="C7" s="70"/>
      <c r="D7" s="42"/>
      <c r="E7" s="42"/>
      <c r="F7" s="17"/>
      <c r="G7" s="17"/>
      <c r="H7" s="17"/>
      <c r="I7" s="17"/>
      <c r="K7" s="17"/>
      <c r="L7" s="8" t="s">
        <v>5</v>
      </c>
      <c r="M7" s="8"/>
      <c r="N7" s="80"/>
      <c r="O7" s="80"/>
      <c r="P7" s="80"/>
      <c r="Q7" s="80"/>
      <c r="R7" s="44"/>
    </row>
    <row r="8" spans="1:18" s="2" customFormat="1" ht="15" customHeight="1" x14ac:dyDescent="0.45">
      <c r="A8" s="17"/>
      <c r="B8" s="7"/>
      <c r="C8" s="69"/>
      <c r="D8" s="42"/>
      <c r="E8" s="42"/>
      <c r="F8" s="17"/>
      <c r="G8" s="17"/>
      <c r="H8" s="17"/>
      <c r="I8" s="17"/>
      <c r="K8" s="17"/>
      <c r="L8" s="8" t="s">
        <v>6</v>
      </c>
      <c r="M8" s="8"/>
      <c r="N8" s="80"/>
      <c r="O8" s="80"/>
      <c r="P8" s="80"/>
      <c r="Q8" s="80"/>
      <c r="R8" s="44"/>
    </row>
    <row r="9" spans="1:18" s="2" customFormat="1" ht="15" customHeight="1" x14ac:dyDescent="0.45">
      <c r="A9" s="42"/>
      <c r="B9" s="42"/>
      <c r="C9" s="42"/>
      <c r="D9" s="42"/>
      <c r="E9" s="42"/>
      <c r="F9" s="42"/>
      <c r="G9" s="42"/>
      <c r="H9" s="42"/>
      <c r="I9" s="42"/>
      <c r="K9" s="17"/>
      <c r="L9" s="8" t="s">
        <v>7</v>
      </c>
      <c r="M9" s="8"/>
      <c r="N9" s="80" t="s">
        <v>10</v>
      </c>
      <c r="O9" s="80"/>
      <c r="P9" s="80"/>
      <c r="Q9" s="80"/>
      <c r="R9" s="44"/>
    </row>
    <row r="10" spans="1:18" s="2" customFormat="1" ht="15" customHeight="1" x14ac:dyDescent="0.45">
      <c r="A10" s="43"/>
      <c r="B10" s="43"/>
      <c r="C10" s="43"/>
      <c r="D10" s="43"/>
      <c r="E10" s="43"/>
      <c r="F10" s="43"/>
      <c r="G10" s="43"/>
      <c r="H10" s="43"/>
      <c r="I10" s="43"/>
      <c r="K10" s="17"/>
      <c r="L10" s="8" t="s">
        <v>8</v>
      </c>
      <c r="M10" s="8"/>
      <c r="N10" s="82">
        <v>0</v>
      </c>
      <c r="O10" s="82"/>
      <c r="P10" s="82"/>
      <c r="Q10" s="82"/>
      <c r="R10" s="50"/>
    </row>
    <row r="11" spans="1:18" s="2" customFormat="1" ht="15" customHeight="1" thickBot="1" x14ac:dyDescent="0.5">
      <c r="A11" s="47"/>
      <c r="B11" s="47"/>
      <c r="C11" s="47"/>
      <c r="D11" s="47"/>
      <c r="E11" s="47"/>
      <c r="F11" s="47"/>
      <c r="G11" s="47"/>
      <c r="H11" s="47"/>
      <c r="I11" s="47"/>
      <c r="K11" s="4"/>
      <c r="L11" s="62"/>
      <c r="M11" s="62"/>
      <c r="N11" s="51"/>
      <c r="O11" s="52"/>
      <c r="P11" s="52"/>
      <c r="Q11" s="53"/>
      <c r="R11" s="54"/>
    </row>
    <row r="12" spans="1:18" s="2" customFormat="1" ht="7.5" customHeight="1" x14ac:dyDescent="0.45">
      <c r="K12" s="24"/>
      <c r="L12" s="24"/>
      <c r="M12" s="24"/>
      <c r="N12" s="24"/>
      <c r="O12" s="24"/>
      <c r="P12" s="24"/>
      <c r="Q12" s="24"/>
      <c r="R12" s="24"/>
    </row>
    <row r="13" spans="1:18" s="2" customFormat="1" ht="22.5" customHeight="1" x14ac:dyDescent="0.45">
      <c r="A13" s="58"/>
      <c r="B13" s="79" t="s">
        <v>17</v>
      </c>
      <c r="C13" s="79"/>
      <c r="D13" s="79"/>
      <c r="E13" s="79"/>
      <c r="F13" s="79"/>
      <c r="G13" s="79"/>
      <c r="H13" s="79"/>
      <c r="I13" s="79"/>
      <c r="J13" s="79"/>
      <c r="K13" s="79"/>
      <c r="L13" s="79"/>
      <c r="N13" s="1"/>
      <c r="O13" s="78" t="s">
        <v>12</v>
      </c>
      <c r="P13" s="78"/>
      <c r="Q13" s="78"/>
      <c r="R13" s="61"/>
    </row>
    <row r="14" spans="1:18" s="2" customFormat="1" ht="15" customHeight="1" x14ac:dyDescent="0.45">
      <c r="A14" s="59"/>
      <c r="B14" s="77" t="s">
        <v>38</v>
      </c>
      <c r="C14" s="77"/>
      <c r="D14" s="77" t="s">
        <v>39</v>
      </c>
      <c r="E14" s="77"/>
      <c r="F14" s="77"/>
      <c r="G14" s="77"/>
      <c r="H14" s="77"/>
      <c r="I14" s="77"/>
      <c r="J14" s="77"/>
      <c r="K14" s="77"/>
      <c r="L14" s="77"/>
      <c r="N14" s="16"/>
      <c r="O14" s="26"/>
      <c r="P14" s="21"/>
      <c r="Q14" s="21"/>
      <c r="R14" s="59"/>
    </row>
    <row r="15" spans="1:18" s="2" customFormat="1" ht="15" customHeight="1" x14ac:dyDescent="0.45">
      <c r="A15" s="59"/>
      <c r="B15" s="77"/>
      <c r="C15" s="77"/>
      <c r="D15" s="77"/>
      <c r="E15" s="77"/>
      <c r="F15" s="77"/>
      <c r="G15" s="77"/>
      <c r="H15" s="77"/>
      <c r="I15" s="77"/>
      <c r="J15" s="77"/>
      <c r="K15" s="77"/>
      <c r="L15" s="77"/>
      <c r="N15" s="3"/>
      <c r="O15" s="26"/>
      <c r="P15" s="55" t="s">
        <v>13</v>
      </c>
      <c r="Q15" s="21"/>
      <c r="R15" s="59"/>
    </row>
    <row r="16" spans="1:18" s="2" customFormat="1" ht="15" customHeight="1" x14ac:dyDescent="0.45">
      <c r="A16" s="59"/>
      <c r="B16" s="77"/>
      <c r="C16" s="77"/>
      <c r="D16" s="77"/>
      <c r="E16" s="77"/>
      <c r="F16" s="77"/>
      <c r="G16" s="77"/>
      <c r="H16" s="77"/>
      <c r="I16" s="77"/>
      <c r="J16" s="77"/>
      <c r="K16" s="77"/>
      <c r="L16" s="77"/>
      <c r="N16" s="17"/>
      <c r="O16" s="26"/>
      <c r="P16" s="37" t="s">
        <v>14</v>
      </c>
      <c r="Q16" s="21"/>
      <c r="R16" s="59"/>
    </row>
    <row r="17" spans="1:18" s="2" customFormat="1" ht="15" customHeight="1" x14ac:dyDescent="0.45">
      <c r="A17" s="59"/>
      <c r="B17" s="77"/>
      <c r="C17" s="77"/>
      <c r="D17" s="77"/>
      <c r="E17" s="77"/>
      <c r="F17" s="77"/>
      <c r="G17" s="77"/>
      <c r="H17" s="77"/>
      <c r="I17" s="77"/>
      <c r="J17" s="77"/>
      <c r="K17" s="77"/>
      <c r="L17" s="77"/>
      <c r="N17" s="17"/>
      <c r="O17" s="26"/>
      <c r="P17" t="s">
        <v>15</v>
      </c>
      <c r="Q17" s="21"/>
      <c r="R17" s="59"/>
    </row>
    <row r="18" spans="1:18" s="2" customFormat="1" ht="15" customHeight="1" x14ac:dyDescent="0.45">
      <c r="A18" s="43"/>
      <c r="B18" s="77"/>
      <c r="C18" s="77"/>
      <c r="D18" s="77"/>
      <c r="E18" s="77"/>
      <c r="F18" s="77"/>
      <c r="G18" s="77"/>
      <c r="H18" s="77"/>
      <c r="I18" s="77"/>
      <c r="J18" s="77"/>
      <c r="K18" s="77"/>
      <c r="L18" s="77"/>
      <c r="N18" s="43"/>
      <c r="O18" s="56"/>
      <c r="P18" s="56"/>
      <c r="Q18" s="56"/>
      <c r="R18" s="43"/>
    </row>
    <row r="19" spans="1:18" ht="14.65" thickBot="1" x14ac:dyDescent="0.5">
      <c r="A19" s="47"/>
      <c r="B19" s="47"/>
      <c r="C19" s="47"/>
      <c r="D19" s="60"/>
      <c r="E19" s="60"/>
      <c r="F19" s="60"/>
      <c r="G19" s="60"/>
      <c r="H19" s="60"/>
      <c r="I19" s="60"/>
      <c r="J19" s="60"/>
      <c r="K19" s="60"/>
      <c r="L19" s="60"/>
      <c r="N19" s="47"/>
      <c r="O19" s="47"/>
      <c r="P19" s="47"/>
      <c r="Q19" s="47"/>
      <c r="R19" s="47"/>
    </row>
    <row r="20" spans="1:18" x14ac:dyDescent="0.45">
      <c r="Q20" s="57"/>
      <c r="R20" s="34"/>
    </row>
    <row r="21" spans="1:18" x14ac:dyDescent="0.45"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</row>
    <row r="22" spans="1:18" x14ac:dyDescent="0.45"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</row>
    <row r="23" spans="1:18" x14ac:dyDescent="0.45">
      <c r="F23" s="34"/>
      <c r="G23" s="34"/>
      <c r="H23" s="34"/>
      <c r="I23" s="34"/>
      <c r="J23" s="34"/>
      <c r="K23" s="34"/>
      <c r="L23" s="34"/>
      <c r="M23" s="34"/>
      <c r="N23" s="31"/>
      <c r="O23" s="31"/>
      <c r="P23" s="31"/>
      <c r="Q23" s="31"/>
    </row>
    <row r="24" spans="1:18" x14ac:dyDescent="0.45">
      <c r="F24" s="31"/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</row>
    <row r="25" spans="1:18" x14ac:dyDescent="0.45"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</row>
    <row r="26" spans="1:18" x14ac:dyDescent="0.45"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</row>
  </sheetData>
  <mergeCells count="20"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  <mergeCell ref="L4:P4"/>
    <mergeCell ref="B4:I4"/>
    <mergeCell ref="B13:L13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J90"/>
  <sheetViews>
    <sheetView zoomScaleNormal="100" workbookViewId="0"/>
  </sheetViews>
  <sheetFormatPr defaultColWidth="9.1328125" defaultRowHeight="15" customHeight="1" x14ac:dyDescent="0.45"/>
  <cols>
    <col min="1" max="1" width="1.3984375" style="14" customWidth="1"/>
    <col min="2" max="2" width="49.59765625" style="15" customWidth="1"/>
    <col min="3" max="10" width="11" customWidth="1"/>
    <col min="11" max="12" width="9.265625" customWidth="1"/>
  </cols>
  <sheetData>
    <row r="1" spans="1:10" s="49" customFormat="1" ht="45" customHeight="1" x14ac:dyDescent="0.85">
      <c r="A1" s="12" t="str">
        <f>Welcome!A2</f>
        <v>Merger Analysis</v>
      </c>
      <c r="B1" s="9"/>
      <c r="C1" s="11"/>
      <c r="D1" s="11"/>
      <c r="E1" s="11"/>
      <c r="F1" s="11"/>
      <c r="G1" s="11"/>
      <c r="H1" s="11"/>
      <c r="I1" s="11"/>
      <c r="J1" s="11"/>
    </row>
    <row r="2" spans="1:10" s="36" customFormat="1" ht="30" customHeight="1" x14ac:dyDescent="0.65">
      <c r="A2" s="13" t="s">
        <v>16</v>
      </c>
      <c r="B2" s="6"/>
      <c r="C2" s="10"/>
      <c r="D2" s="10"/>
      <c r="E2" s="10"/>
      <c r="F2" s="10"/>
      <c r="G2" s="10"/>
      <c r="H2" s="10"/>
      <c r="I2" s="10"/>
      <c r="J2" s="10"/>
    </row>
    <row r="4" spans="1:10" ht="15" customHeight="1" x14ac:dyDescent="0.45">
      <c r="A4" s="14" t="s">
        <v>44</v>
      </c>
      <c r="I4" s="65"/>
    </row>
    <row r="5" spans="1:10" ht="15" customHeight="1" x14ac:dyDescent="0.45">
      <c r="B5" s="15" t="s">
        <v>42</v>
      </c>
      <c r="I5" s="65"/>
    </row>
    <row r="6" spans="1:10" ht="15" customHeight="1" x14ac:dyDescent="0.45">
      <c r="B6" s="15" t="s">
        <v>40</v>
      </c>
      <c r="I6" s="65"/>
    </row>
    <row r="7" spans="1:10" ht="15" customHeight="1" x14ac:dyDescent="0.45">
      <c r="B7" s="15" t="s">
        <v>41</v>
      </c>
      <c r="I7" s="65"/>
    </row>
    <row r="8" spans="1:10" ht="15" customHeight="1" x14ac:dyDescent="0.45">
      <c r="I8" s="65"/>
    </row>
    <row r="9" spans="1:10" ht="15" customHeight="1" x14ac:dyDescent="0.45">
      <c r="B9" s="15" t="s">
        <v>23</v>
      </c>
      <c r="C9" s="66">
        <v>251.5</v>
      </c>
      <c r="I9" s="65"/>
    </row>
    <row r="10" spans="1:10" ht="15" customHeight="1" x14ac:dyDescent="0.45">
      <c r="B10" s="15" t="s">
        <v>27</v>
      </c>
      <c r="C10" s="68">
        <v>0.35</v>
      </c>
      <c r="I10" s="65"/>
    </row>
    <row r="11" spans="1:10" ht="15" customHeight="1" x14ac:dyDescent="0.45">
      <c r="B11" s="15" t="s">
        <v>30</v>
      </c>
      <c r="C11" s="64">
        <f>160</f>
        <v>160</v>
      </c>
      <c r="I11" s="65"/>
    </row>
    <row r="12" spans="1:10" ht="15" customHeight="1" x14ac:dyDescent="0.45">
      <c r="B12" s="15" t="s">
        <v>31</v>
      </c>
      <c r="C12" s="64">
        <v>702.56269999999995</v>
      </c>
      <c r="I12" s="65"/>
    </row>
    <row r="13" spans="1:10" ht="15" customHeight="1" x14ac:dyDescent="0.45">
      <c r="I13" s="65"/>
    </row>
    <row r="14" spans="1:10" ht="15" customHeight="1" x14ac:dyDescent="0.45">
      <c r="B14" s="15" t="s">
        <v>32</v>
      </c>
      <c r="I14" s="65"/>
    </row>
    <row r="15" spans="1:10" ht="15" customHeight="1" x14ac:dyDescent="0.45">
      <c r="I15" s="65"/>
    </row>
    <row r="16" spans="1:10" ht="15" customHeight="1" x14ac:dyDescent="0.45">
      <c r="I16" s="65"/>
    </row>
    <row r="17" spans="2:9" ht="15" customHeight="1" x14ac:dyDescent="0.45">
      <c r="I17" s="65"/>
    </row>
    <row r="18" spans="2:9" ht="15" customHeight="1" x14ac:dyDescent="0.45">
      <c r="I18" s="65"/>
    </row>
    <row r="19" spans="2:9" ht="15" customHeight="1" x14ac:dyDescent="0.45">
      <c r="I19" s="65"/>
    </row>
    <row r="20" spans="2:9" ht="15" customHeight="1" x14ac:dyDescent="0.45">
      <c r="I20" s="65"/>
    </row>
    <row r="21" spans="2:9" ht="15" customHeight="1" x14ac:dyDescent="0.45">
      <c r="B21" s="15" t="s">
        <v>19</v>
      </c>
      <c r="I21" s="65"/>
    </row>
    <row r="22" spans="2:9" ht="15" customHeight="1" x14ac:dyDescent="0.45">
      <c r="I22" s="65"/>
    </row>
    <row r="23" spans="2:9" ht="15" customHeight="1" x14ac:dyDescent="0.45">
      <c r="I23" s="65"/>
    </row>
    <row r="24" spans="2:9" ht="15" customHeight="1" x14ac:dyDescent="0.45">
      <c r="I24" s="65"/>
    </row>
    <row r="25" spans="2:9" ht="15" customHeight="1" x14ac:dyDescent="0.45">
      <c r="I25" s="65"/>
    </row>
    <row r="26" spans="2:9" ht="15" customHeight="1" x14ac:dyDescent="0.45">
      <c r="I26" s="65"/>
    </row>
    <row r="27" spans="2:9" ht="15" customHeight="1" x14ac:dyDescent="0.45">
      <c r="I27" s="65"/>
    </row>
    <row r="28" spans="2:9" ht="15" customHeight="1" x14ac:dyDescent="0.45">
      <c r="I28" s="65"/>
    </row>
    <row r="29" spans="2:9" ht="15" customHeight="1" x14ac:dyDescent="0.45">
      <c r="I29" s="65"/>
    </row>
    <row r="30" spans="2:9" ht="15" customHeight="1" x14ac:dyDescent="0.45">
      <c r="B30" s="15" t="s">
        <v>33</v>
      </c>
      <c r="I30" s="65"/>
    </row>
    <row r="31" spans="2:9" ht="15" customHeight="1" x14ac:dyDescent="0.45">
      <c r="I31" s="65"/>
    </row>
    <row r="32" spans="2:9" ht="15" customHeight="1" x14ac:dyDescent="0.45">
      <c r="I32" s="65"/>
    </row>
    <row r="33" spans="9:9" ht="15" customHeight="1" x14ac:dyDescent="0.45">
      <c r="I33" s="65"/>
    </row>
    <row r="34" spans="9:9" ht="15" customHeight="1" x14ac:dyDescent="0.45">
      <c r="I34" s="65"/>
    </row>
    <row r="35" spans="9:9" ht="15" customHeight="1" x14ac:dyDescent="0.45">
      <c r="I35" s="65"/>
    </row>
    <row r="36" spans="9:9" ht="15" customHeight="1" x14ac:dyDescent="0.45">
      <c r="I36" s="65"/>
    </row>
    <row r="37" spans="9:9" ht="15" customHeight="1" x14ac:dyDescent="0.45">
      <c r="I37" s="65"/>
    </row>
    <row r="38" spans="9:9" ht="15" customHeight="1" x14ac:dyDescent="0.45">
      <c r="I38" s="65"/>
    </row>
    <row r="39" spans="9:9" ht="15" customHeight="1" x14ac:dyDescent="0.45">
      <c r="I39" s="65"/>
    </row>
    <row r="40" spans="9:9" ht="15" customHeight="1" x14ac:dyDescent="0.45">
      <c r="I40" s="65"/>
    </row>
    <row r="41" spans="9:9" ht="15" customHeight="1" x14ac:dyDescent="0.45">
      <c r="I41" s="65"/>
    </row>
    <row r="42" spans="9:9" ht="15" customHeight="1" x14ac:dyDescent="0.45">
      <c r="I42" s="65"/>
    </row>
    <row r="43" spans="9:9" ht="15" customHeight="1" x14ac:dyDescent="0.45">
      <c r="I43" s="65"/>
    </row>
    <row r="44" spans="9:9" ht="15" customHeight="1" x14ac:dyDescent="0.45">
      <c r="I44" s="65"/>
    </row>
    <row r="45" spans="9:9" ht="15" customHeight="1" x14ac:dyDescent="0.45">
      <c r="I45" s="65"/>
    </row>
    <row r="46" spans="9:9" ht="15" customHeight="1" x14ac:dyDescent="0.45">
      <c r="I46" s="65"/>
    </row>
    <row r="47" spans="9:9" ht="15" customHeight="1" x14ac:dyDescent="0.45">
      <c r="I47" s="65"/>
    </row>
    <row r="48" spans="9:9" ht="15" customHeight="1" x14ac:dyDescent="0.45">
      <c r="I48" s="65"/>
    </row>
    <row r="49" spans="2:9" ht="15" customHeight="1" x14ac:dyDescent="0.45">
      <c r="I49" s="65"/>
    </row>
    <row r="50" spans="2:9" ht="15" customHeight="1" x14ac:dyDescent="0.45">
      <c r="I50" s="65"/>
    </row>
    <row r="51" spans="2:9" ht="15" customHeight="1" x14ac:dyDescent="0.45">
      <c r="I51" s="65"/>
    </row>
    <row r="52" spans="2:9" ht="15" customHeight="1" x14ac:dyDescent="0.45">
      <c r="I52" s="65"/>
    </row>
    <row r="53" spans="2:9" ht="15" customHeight="1" x14ac:dyDescent="0.45">
      <c r="I53" s="65"/>
    </row>
    <row r="54" spans="2:9" ht="15" customHeight="1" x14ac:dyDescent="0.45">
      <c r="I54" s="65"/>
    </row>
    <row r="55" spans="2:9" ht="15" customHeight="1" x14ac:dyDescent="0.45">
      <c r="I55" s="65"/>
    </row>
    <row r="56" spans="2:9" ht="15" customHeight="1" x14ac:dyDescent="0.45">
      <c r="I56" s="65"/>
    </row>
    <row r="57" spans="2:9" ht="15" customHeight="1" x14ac:dyDescent="0.45">
      <c r="I57" s="65"/>
    </row>
    <row r="58" spans="2:9" ht="15" customHeight="1" x14ac:dyDescent="0.45">
      <c r="I58" s="65"/>
    </row>
    <row r="59" spans="2:9" ht="15" customHeight="1" x14ac:dyDescent="0.45">
      <c r="I59" s="65"/>
    </row>
    <row r="60" spans="2:9" ht="15" customHeight="1" x14ac:dyDescent="0.45">
      <c r="I60" s="65"/>
    </row>
    <row r="61" spans="2:9" ht="15" customHeight="1" x14ac:dyDescent="0.45">
      <c r="B61" s="15" t="str">
        <f>B9</f>
        <v>Current share price</v>
      </c>
      <c r="C61">
        <f>C9</f>
        <v>251.5</v>
      </c>
      <c r="I61" s="65"/>
    </row>
    <row r="62" spans="2:9" ht="15" customHeight="1" x14ac:dyDescent="0.45">
      <c r="B62" s="15" t="str">
        <f>B10</f>
        <v>Offer premium</v>
      </c>
      <c r="C62" s="63">
        <f>C10</f>
        <v>0.35</v>
      </c>
      <c r="I62" s="65"/>
    </row>
    <row r="63" spans="2:9" ht="15" customHeight="1" x14ac:dyDescent="0.45">
      <c r="B63" s="15" t="s">
        <v>28</v>
      </c>
      <c r="C63">
        <f>C61*(1+C62)</f>
        <v>339.52500000000003</v>
      </c>
      <c r="I63" s="65"/>
    </row>
    <row r="64" spans="2:9" ht="15" customHeight="1" x14ac:dyDescent="0.45">
      <c r="I64" s="65"/>
    </row>
    <row r="65" spans="2:9" ht="15" customHeight="1" x14ac:dyDescent="0.45">
      <c r="B65" s="15" t="str">
        <f>B11</f>
        <v>Basic shares outstanding - class A</v>
      </c>
      <c r="C65">
        <f>C11</f>
        <v>160</v>
      </c>
      <c r="I65" s="65"/>
    </row>
    <row r="66" spans="2:9" ht="15" customHeight="1" x14ac:dyDescent="0.45">
      <c r="B66" s="15" t="str">
        <f>B12</f>
        <v>Basic shares outstanding - class B</v>
      </c>
      <c r="C66">
        <f>C12</f>
        <v>702.56269999999995</v>
      </c>
      <c r="I66" s="65"/>
    </row>
    <row r="67" spans="2:9" ht="15" customHeight="1" x14ac:dyDescent="0.45">
      <c r="B67" s="15" t="s">
        <v>34</v>
      </c>
      <c r="C67">
        <f>SUM(C65:C66)</f>
        <v>862.56269999999995</v>
      </c>
      <c r="I67" s="65"/>
    </row>
    <row r="68" spans="2:9" ht="15" customHeight="1" x14ac:dyDescent="0.45">
      <c r="I68" s="65"/>
    </row>
    <row r="69" spans="2:9" ht="15" customHeight="1" x14ac:dyDescent="0.45">
      <c r="B69" s="15" t="s">
        <v>19</v>
      </c>
      <c r="C69" s="64">
        <v>0.79400000000000004</v>
      </c>
      <c r="I69" s="65"/>
    </row>
    <row r="70" spans="2:9" ht="15" customHeight="1" x14ac:dyDescent="0.45">
      <c r="B70" s="15" t="s">
        <v>20</v>
      </c>
      <c r="C70" s="66">
        <v>203.49</v>
      </c>
      <c r="I70" s="65"/>
    </row>
    <row r="71" spans="2:9" ht="15" customHeight="1" x14ac:dyDescent="0.45">
      <c r="B71" s="15" t="s">
        <v>21</v>
      </c>
      <c r="C71">
        <f>(C63-C70)/C63*C69</f>
        <v>0.3181261762756793</v>
      </c>
      <c r="I71" s="65"/>
    </row>
    <row r="72" spans="2:9" ht="15" customHeight="1" x14ac:dyDescent="0.45">
      <c r="I72" s="65"/>
    </row>
    <row r="73" spans="2:9" ht="15" customHeight="1" x14ac:dyDescent="0.45">
      <c r="B73" s="15" t="s">
        <v>29</v>
      </c>
      <c r="C73" s="64">
        <v>1.952</v>
      </c>
    </row>
    <row r="75" spans="2:9" ht="15" customHeight="1" x14ac:dyDescent="0.45">
      <c r="B75" s="15" t="s">
        <v>22</v>
      </c>
      <c r="C75">
        <f>C73+C71+C67</f>
        <v>864.8328261762756</v>
      </c>
    </row>
    <row r="76" spans="2:9" ht="15" customHeight="1" x14ac:dyDescent="0.45">
      <c r="B76" s="15" t="s">
        <v>18</v>
      </c>
      <c r="C76">
        <f>C75*C63</f>
        <v>293632.3653075</v>
      </c>
    </row>
    <row r="77" spans="2:9" ht="15" customHeight="1" x14ac:dyDescent="0.45">
      <c r="B77" s="15" t="s">
        <v>35</v>
      </c>
      <c r="C77" s="64">
        <v>5440</v>
      </c>
    </row>
    <row r="78" spans="2:9" ht="15" customHeight="1" x14ac:dyDescent="0.45">
      <c r="B78" s="15" t="s">
        <v>36</v>
      </c>
      <c r="C78" s="64">
        <v>3731</v>
      </c>
    </row>
    <row r="79" spans="2:9" ht="15" customHeight="1" x14ac:dyDescent="0.45">
      <c r="B79" s="15" t="s">
        <v>25</v>
      </c>
      <c r="C79" s="64">
        <v>17100</v>
      </c>
    </row>
    <row r="80" spans="2:9" ht="15" customHeight="1" x14ac:dyDescent="0.45">
      <c r="B80" s="15" t="s">
        <v>24</v>
      </c>
      <c r="C80" s="64">
        <v>6151</v>
      </c>
    </row>
    <row r="81" spans="1:3" ht="15" customHeight="1" x14ac:dyDescent="0.45">
      <c r="B81" s="15" t="s">
        <v>37</v>
      </c>
      <c r="C81">
        <f>C76+SUM(C79:C80)-SUM(C77:C78)</f>
        <v>307712.3653075</v>
      </c>
    </row>
    <row r="83" spans="1:3" ht="15" customHeight="1" x14ac:dyDescent="0.45">
      <c r="A83" s="14" t="s">
        <v>43</v>
      </c>
      <c r="B83"/>
    </row>
    <row r="84" spans="1:3" ht="15" customHeight="1" x14ac:dyDescent="0.45">
      <c r="A84"/>
      <c r="B84"/>
    </row>
    <row r="85" spans="1:3" ht="15" customHeight="1" x14ac:dyDescent="0.45">
      <c r="A85"/>
      <c r="B85"/>
    </row>
    <row r="90" spans="1:3" ht="15" customHeight="1" x14ac:dyDescent="0.45">
      <c r="C90" s="67"/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Welcome</vt:lpstr>
      <vt:lpstr>Info</vt:lpstr>
      <vt:lpstr>M&amp;A Analysis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Financial Edge</cp:lastModifiedBy>
  <cp:lastPrinted>2016-02-04T14:08:33Z</cp:lastPrinted>
  <dcterms:created xsi:type="dcterms:W3CDTF">2016-02-03T14:06:14Z</dcterms:created>
  <dcterms:modified xsi:type="dcterms:W3CDTF">2017-08-30T12:07:25Z</dcterms:modified>
</cp:coreProperties>
</file>