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0B627DA8-2F5E-4383-B220-E392FB3D4911}" xr6:coauthVersionLast="47" xr6:coauthVersionMax="47" xr10:uidLastSave="{00000000-0000-0000-0000-000000000000}"/>
  <bookViews>
    <workbookView xWindow="-108" yWindow="-108" windowWidth="30936" windowHeight="16896" firstSheet="9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E26" i="16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<sst xmlns="http://schemas.openxmlformats.org/spreadsheetml/2006/main" count="355" uniqueCount="201">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</sst>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_);\(#,##0\);0_);@_)"/>
    <numFmt numFmtId="174" formatCode="#,##0.0\ \x_);\(#,##0.0\ \x\)"/>
  </numFmts>
  <fonts count="38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74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88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72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Alignment="1">
      <alignment vertical="top"/>
    </xf>
    <xf numFmtId="168" fontId="2" fillId="5" borderId="0" xfId="51" applyNumberForma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ill="1" applyAlignment="1"/>
    <xf numFmtId="0" fontId="2" fillId="0" borderId="0" xfId="62" applyFill="1" applyBorder="1" applyAlignment="1"/>
    <xf numFmtId="172" fontId="0" fillId="5" borderId="0" xfId="51" applyNumberFormat="1" applyFont="1" applyAlignment="1"/>
    <xf numFmtId="172" fontId="2" fillId="5" borderId="0" xfId="51" applyNumberForma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4" fillId="0" borderId="0" xfId="50" applyNumberFormat="1">
      <alignment horizontal="left" vertical="center"/>
    </xf>
    <xf numFmtId="170" fontId="0" fillId="0" borderId="0" xfId="57" applyFont="1" applyFill="1"/>
    <xf numFmtId="170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3" fontId="30" fillId="37" borderId="11" xfId="61" applyNumberFormat="1">
      <protection locked="0"/>
    </xf>
    <xf numFmtId="173" fontId="0" fillId="0" borderId="0" xfId="0" applyNumberFormat="1"/>
    <xf numFmtId="172" fontId="0" fillId="0" borderId="0" xfId="0" applyAlignment="1">
      <alignment horizontal="right"/>
    </xf>
    <xf numFmtId="168" fontId="35" fillId="0" borderId="0" xfId="54" applyFont="1">
      <alignment vertical="top"/>
    </xf>
    <xf numFmtId="172" fontId="36" fillId="0" borderId="0" xfId="0" applyFont="1"/>
    <xf numFmtId="0" fontId="37" fillId="0" borderId="0" xfId="0" applyNumberFormat="1" applyFont="1"/>
    <xf numFmtId="9" fontId="0" fillId="0" borderId="0" xfId="0" applyNumberFormat="1"/>
    <xf numFmtId="174" fontId="30" fillId="37" borderId="11" xfId="56" applyFont="1" applyFill="1" applyBorder="1" applyProtection="1">
      <protection locked="0"/>
    </xf>
    <xf numFmtId="174" fontId="0" fillId="0" borderId="0" xfId="56" applyFont="1"/>
    <xf numFmtId="172" fontId="29" fillId="0" borderId="0" xfId="0" applyFont="1"/>
    <xf numFmtId="172" fontId="0" fillId="39" borderId="0" xfId="0" applyFill="1"/>
    <xf numFmtId="172" fontId="0" fillId="0" borderId="0" xfId="0" quotePrefix="1"/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Fill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0" applyFont="1" applyFill="1" applyAlignment="1">
      <alignment horizontal="left" vertical="center"/>
    </xf>
    <xf numFmtId="168" fontId="30" fillId="37" borderId="11" xfId="61" applyNumberFormat="1" applyAlignment="1">
      <protection locked="0"/>
    </xf>
    <xf numFmtId="166" fontId="30" fillId="37" borderId="11" xfId="61" applyNumberFormat="1" applyAlignment="1">
      <protection locked="0"/>
    </xf>
    <xf numFmtId="0" fontId="30" fillId="37" borderId="11" xfId="61" applyNumberFormat="1" applyAlignment="1">
      <protection locked="0"/>
    </xf>
    <xf numFmtId="172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stair%20Matchett\AppData\Roaming\Microsoft\AddIns\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4.4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34" customFormat="1" ht="189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81"/>
      <c r="H9" s="81"/>
      <c r="I9" s="81"/>
      <c r="J9" s="81"/>
      <c r="K9" s="28"/>
    </row>
    <row r="10" spans="1:14" s="23" customFormat="1" ht="15" customHeight="1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4.4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4" customFormat="1" ht="45" customHeight="1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83" t="s">
        <v>3</v>
      </c>
      <c r="C4" s="83"/>
      <c r="D4" s="83"/>
      <c r="E4" s="83"/>
      <c r="F4" s="83"/>
      <c r="G4" s="83"/>
      <c r="H4" s="83"/>
      <c r="I4" s="83"/>
      <c r="K4" s="1"/>
      <c r="L4" s="83" t="s">
        <v>4</v>
      </c>
      <c r="M4" s="83"/>
      <c r="N4" s="83"/>
      <c r="O4" s="83"/>
      <c r="P4" s="83"/>
      <c r="Q4" s="40"/>
      <c r="R4" s="40"/>
    </row>
    <row r="5" spans="1:18" s="2" customFormat="1" ht="15" customHeight="1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4" t="s">
        <v>8</v>
      </c>
      <c r="O5" s="84"/>
      <c r="P5" s="84"/>
      <c r="Q5" s="84"/>
      <c r="R5" s="40"/>
    </row>
    <row r="6" spans="1:18" s="2" customFormat="1" ht="15" customHeight="1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5">
        <v>44196</v>
      </c>
      <c r="O6" s="85"/>
      <c r="P6" s="85"/>
      <c r="Q6" s="85"/>
      <c r="R6" s="40"/>
    </row>
    <row r="7" spans="1:18" s="2" customFormat="1" ht="15" customHeight="1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4" t="s">
        <v>13</v>
      </c>
      <c r="O7" s="84"/>
      <c r="P7" s="84"/>
      <c r="Q7" s="84"/>
      <c r="R7" s="40"/>
    </row>
    <row r="8" spans="1:18" s="2" customFormat="1" ht="15" customHeight="1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4" t="s">
        <v>16</v>
      </c>
      <c r="O8" s="84"/>
      <c r="P8" s="84"/>
      <c r="Q8" s="84"/>
      <c r="R8" s="40"/>
    </row>
    <row r="9" spans="1:18" s="2" customFormat="1" ht="15" customHeight="1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4" t="s">
        <v>19</v>
      </c>
      <c r="O9" s="84"/>
      <c r="P9" s="84"/>
      <c r="Q9" s="84"/>
      <c r="R9" s="40"/>
    </row>
    <row r="10" spans="1:18" s="2" customFormat="1" ht="15" customHeight="1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6">
        <v>1</v>
      </c>
      <c r="O10" s="86"/>
      <c r="P10" s="86"/>
      <c r="Q10" s="86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87" t="s">
        <v>21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3" t="s">
        <v>22</v>
      </c>
      <c r="P13" s="83"/>
      <c r="Q13" s="83"/>
      <c r="R13" s="58"/>
    </row>
    <row r="14" spans="1:18" s="2" customFormat="1" ht="15" customHeight="1">
      <c r="A14" s="56"/>
      <c r="B14" s="82" t="s">
        <v>23</v>
      </c>
      <c r="C14" s="82"/>
      <c r="D14" s="82" t="s">
        <v>24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>
      <c r="A15" s="56"/>
      <c r="B15" s="82" t="s">
        <v>25</v>
      </c>
      <c r="C15" s="82"/>
      <c r="D15" s="82" t="s">
        <v>24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26</v>
      </c>
      <c r="Q15" s="22"/>
      <c r="R15" s="56"/>
    </row>
    <row r="16" spans="1:18" s="2" customFormat="1" ht="15" customHeight="1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27</v>
      </c>
      <c r="Q16" s="22"/>
      <c r="R16" s="56"/>
    </row>
    <row r="17" spans="1:18" s="2" customFormat="1" ht="15" customHeight="1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28</v>
      </c>
      <c r="Q17" s="22"/>
      <c r="R17" s="56"/>
    </row>
    <row r="18" spans="1:18" s="2" customFormat="1" ht="15" customHeight="1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pane="bottomRight" activeCell="D8" sqref="D8"/>
      <selection pane="bottomLeft" activeCell="N10" sqref="N10:Q10"/>
      <selection pane="topRight" activeCell="N10" sqref="N10:Q10"/>
    </sheetView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16" width="12.7109375" customWidth="1"/>
  </cols>
  <sheetData>
    <row r="1" spans="1:16" s="46" customFormat="1" ht="45" customHeight="1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>
      <c r="A5" s="15" t="s">
        <v>33</v>
      </c>
    </row>
    <row r="6" spans="1:16" ht="15" customHeight="1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>
      <c r="B8" s="16" t="s">
        <v>35</v>
      </c>
      <c r="D8" s="74"/>
      <c r="E8" s="74"/>
      <c r="F8" s="74"/>
    </row>
    <row r="9" spans="1:16" ht="15" customHeight="1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>
      <c r="B10" s="16" t="s">
        <v>37</v>
      </c>
      <c r="F10" s="63">
        <f>C15/7+C15*H15</f>
        <v>338.28571428571428</v>
      </c>
    </row>
    <row r="11" spans="1:16" ht="15" customHeight="1">
      <c r="B11" s="67" t="s">
        <v>38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>
      <c r="A12" s="60"/>
      <c r="B12" s="16" t="s">
        <v>39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>
      <c r="B15" s="16" t="s">
        <v>49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>
      <c r="B16" s="16" t="s">
        <v>50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>
      <c r="B17" s="67" t="s">
        <v>51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>
      <c r="A18" s="60"/>
      <c r="C18" s="70"/>
    </row>
    <row r="19" spans="1:17" ht="15" customHeight="1">
      <c r="B19" s="16" t="s">
        <v>52</v>
      </c>
      <c r="C19" s="61"/>
      <c r="D19" s="61"/>
      <c r="E19" s="61"/>
      <c r="F19" s="61"/>
    </row>
    <row r="20" spans="1:17" ht="15" customHeight="1">
      <c r="B20" s="16" t="s">
        <v>53</v>
      </c>
      <c r="C20" s="61"/>
      <c r="D20" s="61"/>
    </row>
    <row r="21" spans="1:17" ht="15" customHeight="1">
      <c r="B21" s="16" t="s">
        <v>43</v>
      </c>
      <c r="D21" s="62">
        <v>0.02</v>
      </c>
    </row>
    <row r="22" spans="1:17" ht="15" customHeight="1">
      <c r="B22" s="16" t="s">
        <v>54</v>
      </c>
      <c r="D22" s="71">
        <v>1.3</v>
      </c>
    </row>
    <row r="23" spans="1:17" ht="15" customHeight="1">
      <c r="B23" s="16" t="s">
        <v>55</v>
      </c>
      <c r="D23" s="72"/>
    </row>
    <row r="25" spans="1:17" ht="15" customHeight="1">
      <c r="A25" s="15" t="s">
        <v>56</v>
      </c>
    </row>
    <row r="26" spans="1:17" ht="15" customHeight="1">
      <c r="B26" s="16" t="s">
        <v>57</v>
      </c>
      <c r="E26" s="63">
        <v>5800</v>
      </c>
    </row>
    <row r="28" spans="1:17" ht="15" customHeight="1">
      <c r="A28" s="15" t="s">
        <v>58</v>
      </c>
    </row>
    <row r="29" spans="1:17" ht="15" customHeight="1">
      <c r="B29" s="16" t="s">
        <v>59</v>
      </c>
      <c r="F29" s="63">
        <v>59.6</v>
      </c>
    </row>
    <row r="30" spans="1:17" ht="15" customHeight="1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>
      <c r="A32" s="60"/>
      <c r="B32" s="16" t="s">
        <v>61</v>
      </c>
      <c r="F32" s="63">
        <f>F29*50%*5800/1000</f>
        <v>172.84</v>
      </c>
    </row>
    <row r="33" spans="1:17" ht="15" customHeight="1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>
      <c r="A43" s="15" t="s">
        <v>68</v>
      </c>
      <c r="B43"/>
    </row>
    <row r="44" spans="1:17" ht="15" customHeight="1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>
      <c r="A48"/>
      <c r="B48"/>
    </row>
    <row r="49" spans="1:16" ht="15" customHeight="1">
      <c r="A49" s="15" t="s">
        <v>73</v>
      </c>
      <c r="B49"/>
    </row>
    <row r="50" spans="1:16" ht="15" customHeight="1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>
      <c r="A53"/>
      <c r="B53" s="16" t="s">
        <v>77</v>
      </c>
    </row>
    <row r="54" spans="1:16" ht="15" customHeight="1">
      <c r="A54"/>
      <c r="B54" s="16" t="s">
        <v>78</v>
      </c>
    </row>
    <row r="55" spans="1:16" ht="15" customHeight="1">
      <c r="A55"/>
      <c r="B55" s="16" t="s">
        <v>79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>
      <c r="A59" s="15" t="s">
        <v>36</v>
      </c>
    </row>
    <row r="60" spans="1:16" ht="15" customHeight="1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>
      <c r="B61" s="16" t="s">
        <v>82</v>
      </c>
      <c r="F61" s="62">
        <v>0.5</v>
      </c>
    </row>
    <row r="62" spans="1:16" ht="15" customHeight="1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>
      <c r="A65" s="15" t="s">
        <v>85</v>
      </c>
    </row>
    <row r="66" spans="1:16" ht="15" customHeight="1">
      <c r="B66" s="16" t="s">
        <v>86</v>
      </c>
      <c r="D66" s="62">
        <v>0.06</v>
      </c>
    </row>
    <row r="67" spans="1:16" ht="15" customHeight="1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pane="bottomRight" activeCell="C3" sqref="C3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16" width="12.7109375" customWidth="1"/>
  </cols>
  <sheetData>
    <row r="1" spans="1:16" s="46" customFormat="1" ht="45" customHeight="1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>
      <c r="A6" s="15" t="s">
        <v>91</v>
      </c>
    </row>
    <row r="7" spans="1:16" ht="15" customHeight="1">
      <c r="B7" s="16" t="s">
        <v>92</v>
      </c>
    </row>
    <row r="8" spans="1:16" ht="15" customHeight="1">
      <c r="B8" s="16" t="str">
        <f>IS!B26</f>
        <v>Tax expense</v>
      </c>
    </row>
    <row r="9" spans="1:16" ht="15" customHeight="1">
      <c r="B9" s="16" t="str">
        <f>CFS!B8</f>
        <v>(Asset retirement payments)</v>
      </c>
    </row>
    <row r="10" spans="1:16" ht="15" customHeight="1">
      <c r="B10" s="16" t="str">
        <f>CFS!B11</f>
        <v>(Inc) dec in operating working capital</v>
      </c>
    </row>
    <row r="11" spans="1:16" ht="15" customHeight="1">
      <c r="B11" s="16" t="str">
        <f>CFS!B14</f>
        <v>(Capital expenditure)</v>
      </c>
    </row>
    <row r="12" spans="1:16" ht="15" customHeight="1">
      <c r="B12" s="16" t="str">
        <f>CFS!B15</f>
        <v>(Cash soft asset expenditure)</v>
      </c>
    </row>
    <row r="13" spans="1:16" ht="15" customHeight="1">
      <c r="B13" s="16" t="s">
        <v>93</v>
      </c>
    </row>
    <row r="14" spans="1:16" ht="15" customHeight="1">
      <c r="B14" s="16" t="s">
        <v>54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>
      <c r="B15" s="16" t="s">
        <v>94</v>
      </c>
    </row>
    <row r="16" spans="1:16" ht="15" customHeight="1">
      <c r="B16" s="16" t="s">
        <v>95</v>
      </c>
    </row>
    <row r="17" spans="1:3" ht="15" customHeight="1">
      <c r="B17" s="16" t="s">
        <v>96</v>
      </c>
    </row>
    <row r="19" spans="1:3" ht="15" customHeight="1">
      <c r="A19" s="15" t="s">
        <v>48</v>
      </c>
    </row>
    <row r="20" spans="1:3" ht="15" customHeight="1">
      <c r="B20" s="16" t="s">
        <v>44</v>
      </c>
      <c r="C20" s="61"/>
    </row>
    <row r="21" spans="1:3" ht="15" customHeight="1">
      <c r="B21" s="16" t="s">
        <v>97</v>
      </c>
      <c r="C21" s="61"/>
    </row>
    <row r="23" spans="1:3" ht="15" customHeight="1">
      <c r="B23" s="16" t="s">
        <v>98</v>
      </c>
    </row>
    <row r="24" spans="1:3" ht="15" customHeight="1">
      <c r="B24" s="16" t="s">
        <v>99</v>
      </c>
    </row>
    <row r="25" spans="1:3" ht="15" customHeight="1">
      <c r="B25" s="16" t="s">
        <v>100</v>
      </c>
      <c r="C25" s="63">
        <v>0</v>
      </c>
    </row>
    <row r="26" spans="1:3" ht="15" customHeight="1">
      <c r="B26" s="16" t="s">
        <v>95</v>
      </c>
    </row>
    <row r="28" spans="1:3" ht="15" customHeight="1">
      <c r="B28" s="16" t="s">
        <v>101</v>
      </c>
    </row>
    <row r="29" spans="1:3" ht="15" customHeight="1">
      <c r="B29" s="16" t="s">
        <v>97</v>
      </c>
    </row>
    <row r="30" spans="1:3" ht="15" customHeight="1">
      <c r="B30" s="16" t="s">
        <v>102</v>
      </c>
    </row>
    <row r="32" spans="1:3" ht="15" customHeight="1">
      <c r="B32" s="16" t="s">
        <v>103</v>
      </c>
    </row>
    <row r="34" spans="1:16" ht="15" customHeight="1">
      <c r="A34" s="15" t="s">
        <v>49</v>
      </c>
    </row>
    <row r="35" spans="1:16" ht="15" customHeight="1">
      <c r="B35" s="16" t="s">
        <v>104</v>
      </c>
      <c r="C35" s="69"/>
    </row>
    <row r="36" spans="1:16" ht="15" customHeight="1">
      <c r="B36" s="16" t="s">
        <v>44</v>
      </c>
      <c r="C36" s="61"/>
    </row>
    <row r="37" spans="1:16" ht="15" customHeight="1">
      <c r="B37" s="16" t="s">
        <v>97</v>
      </c>
      <c r="C37" s="61"/>
    </row>
    <row r="38" spans="1:16" ht="15" customHeight="1">
      <c r="C38" s="61"/>
    </row>
    <row r="39" spans="1:16" ht="15" customHeight="1">
      <c r="B39" s="16" t="s">
        <v>98</v>
      </c>
    </row>
    <row r="40" spans="1:16" ht="15" customHeight="1">
      <c r="B40" s="16" t="s">
        <v>105</v>
      </c>
    </row>
    <row r="41" spans="1:16" ht="15" customHeight="1">
      <c r="B41" s="16" t="s">
        <v>106</v>
      </c>
    </row>
    <row r="42" spans="1:16" ht="15" customHeight="1">
      <c r="B42" s="16" t="s">
        <v>107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>
      <c r="B43" s="16" t="s">
        <v>100</v>
      </c>
      <c r="C43" s="63">
        <v>0</v>
      </c>
    </row>
    <row r="44" spans="1:16" ht="15" customHeight="1">
      <c r="B44" s="16" t="s">
        <v>95</v>
      </c>
    </row>
    <row r="46" spans="1:16" ht="15" customHeight="1">
      <c r="B46" s="16" t="s">
        <v>101</v>
      </c>
    </row>
    <row r="47" spans="1:16" ht="15" customHeight="1">
      <c r="B47" s="16" t="s">
        <v>97</v>
      </c>
    </row>
    <row r="48" spans="1:16" ht="15" customHeight="1">
      <c r="B48" s="16" t="s">
        <v>108</v>
      </c>
    </row>
    <row r="50" spans="1:16" ht="15" customHeight="1">
      <c r="B50" s="16" t="s">
        <v>109</v>
      </c>
    </row>
    <row r="52" spans="1:16" ht="15" customHeight="1">
      <c r="B52" s="16" t="s">
        <v>110</v>
      </c>
    </row>
    <row r="53" spans="1:16" ht="15" customHeight="1">
      <c r="B53" s="16" t="s">
        <v>111</v>
      </c>
    </row>
    <row r="54" spans="1:16" ht="15" customHeight="1">
      <c r="B54" s="16" t="s">
        <v>112</v>
      </c>
    </row>
    <row r="55" spans="1:16" ht="15" customHeight="1">
      <c r="B55" s="16" t="s">
        <v>113</v>
      </c>
    </row>
    <row r="60" spans="1:16" ht="15" customHeight="1">
      <c r="A60" s="15" t="s">
        <v>114</v>
      </c>
    </row>
    <row r="61" spans="1:16" ht="15" customHeight="1">
      <c r="B61" s="16" t="s">
        <v>90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>
      <c r="B62" s="16" t="s">
        <v>115</v>
      </c>
      <c r="E62" s="65"/>
      <c r="F62" s="65"/>
    </row>
    <row r="63" spans="1:16" ht="15" customHeight="1">
      <c r="B63" s="16" t="s">
        <v>116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>
      <c r="B64" s="16" t="s">
        <v>117</v>
      </c>
    </row>
    <row r="65" spans="1:3" ht="15" customHeight="1">
      <c r="B65" s="16" t="s">
        <v>118</v>
      </c>
      <c r="C65" s="61"/>
    </row>
    <row r="67" spans="1:3" ht="15" customHeight="1">
      <c r="A67"/>
      <c r="B67"/>
    </row>
    <row r="68" spans="1:3" ht="15" customHeight="1">
      <c r="A68"/>
      <c r="B68"/>
    </row>
    <row r="69" spans="1:3" ht="15" customHeight="1">
      <c r="A69"/>
      <c r="B69"/>
    </row>
    <row r="70" spans="1:3" ht="15" customHeight="1">
      <c r="A70"/>
      <c r="B70"/>
    </row>
    <row r="71" spans="1:3" ht="15" customHeight="1">
      <c r="A71"/>
      <c r="B71"/>
    </row>
    <row r="72" spans="1:3" ht="15" customHeight="1">
      <c r="A72"/>
      <c r="B72"/>
    </row>
    <row r="73" spans="1:3" ht="15" customHeight="1">
      <c r="A73"/>
      <c r="B73"/>
    </row>
    <row r="74" spans="1:3" ht="15" customHeight="1">
      <c r="A74"/>
      <c r="B74"/>
    </row>
    <row r="75" spans="1:3" ht="15" customHeight="1">
      <c r="A75"/>
      <c r="B75"/>
    </row>
    <row r="76" spans="1:3" ht="15" customHeight="1">
      <c r="A76"/>
      <c r="B76"/>
    </row>
    <row r="77" spans="1:3" ht="15" customHeight="1">
      <c r="A77"/>
      <c r="B77"/>
    </row>
    <row r="78" spans="1:3" ht="15" customHeight="1">
      <c r="A78"/>
      <c r="B78"/>
    </row>
    <row r="79" spans="1:3" ht="15" customHeight="1">
      <c r="A79"/>
      <c r="B79"/>
    </row>
    <row r="80" spans="1:3" ht="15" customHeight="1">
      <c r="A80"/>
      <c r="B80"/>
    </row>
    <row r="81" spans="1:2" ht="15" customHeight="1">
      <c r="A81"/>
      <c r="B81"/>
    </row>
    <row r="82" spans="1:2" ht="15" customHeight="1">
      <c r="A82"/>
      <c r="B82"/>
    </row>
    <row r="83" spans="1:2" ht="15" customHeight="1">
      <c r="A83"/>
      <c r="B83"/>
    </row>
    <row r="84" spans="1:2" ht="15" customHeight="1">
      <c r="A84"/>
      <c r="B84"/>
    </row>
    <row r="85" spans="1:2" ht="15" customHeight="1">
      <c r="A85"/>
      <c r="B85"/>
    </row>
    <row r="86" spans="1:2" ht="15" customHeight="1">
      <c r="A86"/>
      <c r="B86"/>
    </row>
    <row r="87" spans="1:2" ht="15" customHeight="1">
      <c r="A87"/>
      <c r="B87"/>
    </row>
    <row r="88" spans="1:2" ht="15" customHeight="1">
      <c r="A88"/>
      <c r="B88"/>
    </row>
    <row r="89" spans="1:2" ht="15" customHeight="1">
      <c r="A89"/>
      <c r="B89"/>
    </row>
    <row r="90" spans="1:2" ht="15" customHeight="1">
      <c r="A90"/>
      <c r="B90"/>
    </row>
    <row r="91" spans="1:2" ht="15" customHeight="1">
      <c r="A91"/>
      <c r="B91"/>
    </row>
    <row r="92" spans="1:2" ht="15" customHeight="1">
      <c r="A92"/>
      <c r="B92"/>
    </row>
    <row r="93" spans="1:2" ht="15" customHeight="1">
      <c r="A93"/>
      <c r="B93"/>
    </row>
    <row r="94" spans="1:2" ht="15" customHeight="1">
      <c r="A94"/>
      <c r="B94"/>
    </row>
    <row r="95" spans="1:2" ht="15" customHeight="1">
      <c r="A95"/>
      <c r="B95"/>
    </row>
    <row r="96" spans="1:2" ht="15" customHeight="1">
      <c r="A96"/>
      <c r="B96"/>
    </row>
    <row r="97" spans="1:2" ht="15" customHeight="1">
      <c r="A97"/>
      <c r="B97"/>
    </row>
    <row r="98" spans="1:2" ht="15" customHeight="1">
      <c r="A98"/>
      <c r="B98"/>
    </row>
    <row r="99" spans="1:2" ht="15" customHeight="1">
      <c r="A99"/>
      <c r="B99"/>
    </row>
    <row r="100" spans="1:2" ht="15" customHeight="1">
      <c r="A100"/>
      <c r="B100"/>
    </row>
    <row r="101" spans="1:2" ht="15" customHeight="1">
      <c r="A101"/>
      <c r="B101"/>
    </row>
    <row r="102" spans="1:2" ht="15" customHeight="1">
      <c r="A102"/>
      <c r="B102"/>
    </row>
    <row r="103" spans="1:2" ht="15" customHeight="1">
      <c r="A103"/>
      <c r="B103"/>
    </row>
    <row r="104" spans="1:2" ht="15" customHeight="1">
      <c r="A104"/>
      <c r="B104"/>
    </row>
    <row r="105" spans="1:2" ht="15" customHeight="1">
      <c r="A105"/>
      <c r="B105"/>
    </row>
    <row r="106" spans="1:2" ht="15" customHeight="1">
      <c r="A106"/>
      <c r="B106"/>
    </row>
    <row r="107" spans="1:2" ht="15" customHeight="1">
      <c r="A107"/>
      <c r="B107"/>
    </row>
    <row r="108" spans="1:2" ht="15" customHeight="1">
      <c r="A108"/>
      <c r="B108"/>
    </row>
    <row r="109" spans="1:2" ht="15" customHeight="1">
      <c r="A109"/>
      <c r="B109"/>
    </row>
    <row r="110" spans="1:2" ht="15" customHeight="1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bottomRight" activeCell="C3" sqref="C3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>
      <c r="A4" s="15" t="s">
        <v>120</v>
      </c>
    </row>
    <row r="5" spans="1:16" ht="15" customHeight="1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>
      <c r="A9" s="60"/>
    </row>
    <row r="10" spans="1:16" ht="15" customHeight="1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>
      <c r="A17" s="60"/>
    </row>
    <row r="18" spans="1:16" ht="15" customHeight="1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pane="bottomRight" activeCell="C3" sqref="C3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>
      <c r="A4" s="15" t="s">
        <v>133</v>
      </c>
    </row>
    <row r="5" spans="1:16" ht="15" customHeight="1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>
      <c r="A9" s="60"/>
    </row>
    <row r="10" spans="1:16" ht="15" customHeight="1">
      <c r="A10" s="60" t="s">
        <v>135</v>
      </c>
    </row>
    <row r="11" spans="1:16" ht="15" customHeight="1">
      <c r="A11" s="60"/>
      <c r="B11" s="16" t="s">
        <v>98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>
      <c r="B13" s="16" t="s">
        <v>137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>
      <c r="A14" s="60"/>
      <c r="B14" s="16" t="s">
        <v>115</v>
      </c>
    </row>
    <row r="15" spans="1:16" ht="15" customHeight="1">
      <c r="B15" s="16" t="s">
        <v>138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pane="bottomRight" activeCell="D32" sqref="D32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>
      <c r="A4" s="15" t="s">
        <v>140</v>
      </c>
    </row>
    <row r="5" spans="1:16" ht="15" customHeight="1">
      <c r="B5" s="16" t="s">
        <v>59</v>
      </c>
      <c r="F5">
        <f>'S&amp;U'!F29</f>
        <v>59.6</v>
      </c>
    </row>
    <row r="6" spans="1:16" ht="15" customHeight="1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>
      <c r="B8" s="16" t="s">
        <v>61</v>
      </c>
      <c r="F8">
        <f>'S&amp;U'!F32</f>
        <v>172.84</v>
      </c>
    </row>
    <row r="9" spans="1:16" ht="15" customHeight="1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>
      <c r="A11" s="15" t="s">
        <v>141</v>
      </c>
    </row>
    <row r="12" spans="1:16" ht="15" customHeight="1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>
      <c r="A17"/>
      <c r="B17"/>
    </row>
    <row r="18" spans="1:16" ht="15" customHeight="1">
      <c r="A18"/>
      <c r="B18" s="16" t="s">
        <v>146</v>
      </c>
      <c r="F18">
        <f>'S&amp;U'!C6</f>
        <v>2142</v>
      </c>
    </row>
    <row r="19" spans="1:16" ht="15" customHeight="1">
      <c r="A19"/>
      <c r="B19" s="16" t="s">
        <v>147</v>
      </c>
      <c r="F19">
        <f>F18/-F15</f>
        <v>-23.959731543624159</v>
      </c>
    </row>
    <row r="20" spans="1:16" ht="15" customHeight="1">
      <c r="A20"/>
      <c r="B20"/>
    </row>
    <row r="21" spans="1:16" ht="15" customHeight="1">
      <c r="A21" s="15" t="s">
        <v>148</v>
      </c>
      <c r="B21"/>
    </row>
    <row r="22" spans="1:16" ht="15" customHeight="1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>
      <c r="A26"/>
      <c r="B26"/>
    </row>
    <row r="27" spans="1:16" ht="15" customHeight="1">
      <c r="B27" s="16" t="s">
        <v>151</v>
      </c>
      <c r="F27">
        <f>SUM('S&amp;U'!D55:F55)</f>
        <v>204.5</v>
      </c>
    </row>
    <row r="28" spans="1:16" ht="15" customHeight="1">
      <c r="B28" s="16" t="s">
        <v>152</v>
      </c>
      <c r="F28">
        <f>F27/-F15</f>
        <v>-2.2874720357941833</v>
      </c>
    </row>
    <row r="30" spans="1:16" ht="15" customHeight="1">
      <c r="A30" s="15" t="s">
        <v>73</v>
      </c>
    </row>
    <row r="31" spans="1:16" ht="15" customHeight="1">
      <c r="B31" s="16" t="s">
        <v>98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>
      <c r="B32" s="16" t="s">
        <v>153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>
      <c r="B33" s="16" t="s">
        <v>154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>
      <c r="B34" s="16" t="s">
        <v>100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>
      <c r="A36" s="15" t="s">
        <v>85</v>
      </c>
    </row>
    <row r="37" spans="1:16" ht="15" customHeight="1">
      <c r="B37" s="16" t="s">
        <v>155</v>
      </c>
      <c r="D37">
        <f>NPV('S&amp;U'!D66,'S&amp;U'!E67:O67)</f>
        <v>37.191199292648413</v>
      </c>
    </row>
    <row r="38" spans="1:16" ht="15" customHeight="1">
      <c r="B38" s="16" t="s">
        <v>152</v>
      </c>
      <c r="D38">
        <f>D37/-$F$15</f>
        <v>-0.41600894063365113</v>
      </c>
    </row>
    <row r="40" spans="1:16" ht="15" customHeight="1">
      <c r="B40" s="16" t="s">
        <v>156</v>
      </c>
    </row>
    <row r="41" spans="1:16" ht="15" customHeight="1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>
      <c r="B45" s="16" t="s">
        <v>157</v>
      </c>
    </row>
    <row r="46" spans="1:16" ht="15" customHeight="1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pane="bottomRight" activeCell="G23" sqref="G23:P23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>
      <c r="A8"/>
    </row>
    <row r="9" spans="1:16" ht="15" customHeight="1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>
      <c r="A13"/>
    </row>
    <row r="14" spans="1:16" ht="15" customHeight="1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>
      <c r="A15"/>
    </row>
    <row r="16" spans="1:16" ht="15" customHeight="1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>
      <c r="A17"/>
      <c r="B17" s="16" t="s">
        <v>154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>
      <c r="A19"/>
      <c r="B19" s="16" t="s">
        <v>165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>
      <c r="A20"/>
    </row>
    <row r="21" spans="1:16" ht="15" customHeight="1">
      <c r="A21"/>
      <c r="B21" s="16" t="s">
        <v>166</v>
      </c>
    </row>
    <row r="22" spans="1:16" ht="15" customHeight="1">
      <c r="A22"/>
      <c r="B22" s="16" t="s">
        <v>167</v>
      </c>
    </row>
    <row r="23" spans="1:16" ht="15" customHeight="1">
      <c r="A23"/>
      <c r="B23" s="16" t="s">
        <v>168</v>
      </c>
    </row>
    <row r="24" spans="1:16" ht="15" customHeight="1">
      <c r="A24"/>
      <c r="B24" s="16" t="s">
        <v>169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>
      <c r="A25"/>
    </row>
    <row r="26" spans="1:16" ht="15" customHeight="1">
      <c r="A26"/>
      <c r="B26" s="16" t="s">
        <v>170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>
      <c r="A27"/>
      <c r="B27" s="16" t="s">
        <v>171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>
      <c r="B28"/>
    </row>
    <row r="29" spans="1:16" ht="15" customHeight="1">
      <c r="A29"/>
    </row>
    <row r="30" spans="1:16" ht="15" customHeight="1">
      <c r="A30"/>
    </row>
    <row r="31" spans="1:16" ht="15" customHeight="1">
      <c r="A31"/>
    </row>
    <row r="32" spans="1:16" ht="15" customHeight="1">
      <c r="A32"/>
    </row>
    <row r="33" spans="1:1" ht="15" customHeight="1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3" activePane="bottomRight" state="frozen"/>
      <selection pane="bottomRight" activeCell="D8" sqref="D8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>
      <c r="A4"/>
      <c r="B4" s="16" t="s">
        <v>173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>
      <c r="A7"/>
      <c r="B7" s="16" t="s">
        <v>176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>
      <c r="A8"/>
    </row>
    <row r="9" spans="1:16" ht="15" customHeight="1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>
      <c r="B10" s="16" t="s">
        <v>73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>
      <c r="A12"/>
      <c r="B12" s="16" t="s">
        <v>179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>
      <c r="A13"/>
    </row>
    <row r="14" spans="1:16" ht="15" customHeight="1">
      <c r="A14"/>
      <c r="B14" s="16" t="s">
        <v>48</v>
      </c>
    </row>
    <row r="15" spans="1:16" ht="15" customHeight="1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>
      <c r="A17"/>
    </row>
    <row r="18" spans="1:16" ht="15" customHeight="1">
      <c r="A18"/>
      <c r="B18" s="16" t="s">
        <v>49</v>
      </c>
    </row>
    <row r="19" spans="1:16" ht="15" customHeight="1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>
      <c r="A20"/>
      <c r="B20" s="16" t="s">
        <v>182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>
      <c r="A21"/>
    </row>
    <row r="22" spans="1:16" ht="15" customHeight="1">
      <c r="A22"/>
      <c r="B22" s="16" t="s">
        <v>135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>
      <c r="A23"/>
      <c r="B23" s="16" t="s">
        <v>183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>
      <c r="B24"/>
    </row>
    <row r="25" spans="1:16" ht="15" customHeight="1">
      <c r="A25"/>
      <c r="B25" s="16" t="s">
        <v>184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>
      <c r="A26"/>
      <c r="E26" t="e" vm="1">
        <f>[1]!FR(D26)</f>
        <v>#VALUE!</v>
      </c>
    </row>
    <row r="27" spans="1:16" ht="15" customHeight="1">
      <c r="A27"/>
    </row>
    <row r="28" spans="1:16" ht="15" customHeight="1">
      <c r="A28"/>
    </row>
    <row r="29" spans="1:16" ht="15" customHeight="1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pane="bottomRight" activeCell="A3" sqref="A3"/>
      <selection pane="bottomLeft" activeCell="C3" sqref="C3"/>
      <selection pane="topRight" activeCell="C3" sqref="C3"/>
    </sheetView>
  </sheetViews>
  <sheetFormatPr defaultColWidth="9.140625" defaultRowHeight="15" customHeight="1"/>
  <cols>
    <col min="1" max="1" width="1.42578125" style="15" customWidth="1"/>
    <col min="2" max="2" width="20.5703125" style="16" customWidth="1"/>
    <col min="3" max="3" width="11" customWidth="1"/>
    <col min="4" max="16" width="12.7109375" customWidth="1"/>
  </cols>
  <sheetData>
    <row r="1" spans="1:16" s="46" customFormat="1" ht="45" customHeight="1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>
      <c r="A4"/>
      <c r="B4" s="16" t="s">
        <v>136</v>
      </c>
    </row>
    <row r="5" spans="1:16" s="73" customFormat="1" ht="15" customHeight="1">
      <c r="B5" s="16" t="str">
        <f>IS!B11</f>
        <v>Depletion</v>
      </c>
    </row>
    <row r="6" spans="1:16" s="73" customFormat="1" ht="15" customHeight="1">
      <c r="B6" s="16" t="str">
        <f>IS!B17</f>
        <v>Amortization</v>
      </c>
    </row>
    <row r="7" spans="1:16" s="73" customFormat="1" ht="15" customHeight="1">
      <c r="B7" s="16" t="str">
        <f>IS!B23</f>
        <v>Interest on asset retirement obligation</v>
      </c>
    </row>
    <row r="8" spans="1:16" ht="15" customHeight="1">
      <c r="A8"/>
      <c r="B8" s="16" t="s">
        <v>186</v>
      </c>
    </row>
    <row r="9" spans="1:16" ht="15" customHeight="1">
      <c r="A9"/>
      <c r="B9" s="16" t="s">
        <v>187</v>
      </c>
    </row>
    <row r="10" spans="1:16" ht="15" customHeight="1">
      <c r="A10"/>
    </row>
    <row r="11" spans="1:16" ht="15" customHeight="1">
      <c r="A11"/>
      <c r="B11" s="16" t="s">
        <v>188</v>
      </c>
    </row>
    <row r="12" spans="1:16" ht="15" customHeight="1">
      <c r="B12" s="16" t="s">
        <v>189</v>
      </c>
    </row>
    <row r="13" spans="1:16" ht="15" customHeight="1">
      <c r="A13"/>
    </row>
    <row r="14" spans="1:16" ht="15" customHeight="1">
      <c r="A14"/>
      <c r="B14" s="16" t="s">
        <v>190</v>
      </c>
    </row>
    <row r="15" spans="1:16" ht="15" customHeight="1">
      <c r="A15"/>
      <c r="B15" s="16" t="s">
        <v>191</v>
      </c>
    </row>
    <row r="16" spans="1:16" ht="15" customHeight="1">
      <c r="A16"/>
      <c r="B16" s="16" t="s">
        <v>192</v>
      </c>
    </row>
    <row r="17" spans="1:15" ht="15" customHeight="1">
      <c r="A17"/>
    </row>
    <row r="18" spans="1:15" ht="15" customHeight="1">
      <c r="A18"/>
      <c r="B18" s="16" t="s">
        <v>193</v>
      </c>
    </row>
    <row r="19" spans="1:15" ht="15" customHeight="1">
      <c r="A19"/>
      <c r="B19" s="16" t="s">
        <v>194</v>
      </c>
    </row>
    <row r="20" spans="1:15" ht="15" customHeight="1">
      <c r="A20"/>
      <c r="B20" s="16" t="s">
        <v>195</v>
      </c>
    </row>
    <row r="21" spans="1:15" ht="15" customHeight="1">
      <c r="A21"/>
      <c r="B21" s="16" t="s">
        <v>196</v>
      </c>
    </row>
    <row r="22" spans="1:15" ht="15" customHeight="1">
      <c r="B22" s="16" t="s">
        <v>197</v>
      </c>
    </row>
    <row r="23" spans="1:15" ht="15" customHeight="1">
      <c r="A23"/>
    </row>
    <row r="24" spans="1:15" ht="15" customHeight="1">
      <c r="A24"/>
      <c r="B24" s="16" t="s">
        <v>198</v>
      </c>
    </row>
    <row r="25" spans="1:15" ht="15" customHeight="1">
      <c r="A25"/>
      <c r="B25" s="16" t="s">
        <v>199</v>
      </c>
    </row>
    <row r="26" spans="1:15" ht="15" customHeight="1">
      <c r="A26"/>
      <c r="B26" s="16" t="s">
        <v>200</v>
      </c>
      <c r="C26" s="63">
        <v>0</v>
      </c>
    </row>
    <row r="27" spans="1:15" ht="15" customHeight="1">
      <c r="A27"/>
    </row>
    <row r="28" spans="1:15" ht="15" customHeight="1">
      <c r="B28"/>
    </row>
    <row r="29" spans="1:15" ht="15" customHeight="1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>
      <c r="A30"/>
    </row>
    <row r="31" spans="1:15" ht="15" customHeight="1">
      <c r="A31"/>
    </row>
    <row r="32" spans="1:15" ht="15" customHeight="1">
      <c r="A32"/>
    </row>
    <row r="33" spans="1:1" ht="15" customHeight="1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A4353-5A3E-4E50-B480-8F45FC55D24D}"/>
</file>

<file path=customXml/itemProps2.xml><?xml version="1.0" encoding="utf-8"?>
<ds:datastoreItem xmlns:ds="http://schemas.openxmlformats.org/officeDocument/2006/customXml" ds:itemID="{25687697-75C6-42D2-AB12-6EFA5163B65B}"/>
</file>

<file path=customXml/itemProps3.xml><?xml version="1.0" encoding="utf-8"?>
<ds:datastoreItem xmlns:ds="http://schemas.openxmlformats.org/officeDocument/2006/customXml" ds:itemID="{D5DE4A9D-8044-4746-B194-693B217F9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/>
  <cp:revision/>
  <dcterms:created xsi:type="dcterms:W3CDTF">2016-02-03T14:06:14Z</dcterms:created>
  <dcterms:modified xsi:type="dcterms:W3CDTF">2025-06-18T13:58:47Z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