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4. Main Model - Cash Flow from Investing and Financing Activities - Final\"/>
    </mc:Choice>
  </mc:AlternateContent>
  <xr:revisionPtr revIDLastSave="0" documentId="13_ncr:1_{E60FC144-362E-47F8-B7A4-53C7D55DD09C}" xr6:coauthVersionLast="47" xr6:coauthVersionMax="47" xr10:uidLastSave="{00000000-0000-0000-0000-000000000000}"/>
  <bookViews>
    <workbookView xWindow="1350" yWindow="1350" windowWidth="16200" windowHeight="9982" firstSheet="3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4" i="18" l="1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10" i="1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11" i="18" l="1"/>
  <c r="E11" i="18"/>
  <c r="D9" i="2"/>
  <c r="E9" i="2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E8" i="18" l="1"/>
  <c r="E9" i="18" s="1"/>
  <c r="E12" i="18" s="1"/>
  <c r="D12" i="18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H7" i="18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I7" i="18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J7" i="18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5" i="18" l="1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K7" i="18" s="1"/>
  <c r="N22" i="12"/>
  <c r="N25" i="12" s="1"/>
  <c r="N9" i="16" s="1"/>
  <c r="N41" i="12"/>
  <c r="N43" i="12" s="1"/>
  <c r="N11" i="16" s="1"/>
  <c r="P5" i="18" l="1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7" i="18" s="1"/>
  <c r="P8" i="17" l="1"/>
  <c r="L49" i="12"/>
  <c r="L19" i="16" s="1"/>
  <c r="M46" i="12" l="1"/>
  <c r="M47" i="12" s="1"/>
  <c r="M7" i="18" s="1"/>
  <c r="M49" i="12" l="1"/>
  <c r="M19" i="16" s="1"/>
  <c r="N46" i="12" l="1"/>
  <c r="N47" i="12" s="1"/>
  <c r="N7" i="18" s="1"/>
  <c r="N49" i="12" l="1"/>
  <c r="N19" i="16" s="1"/>
  <c r="O46" i="12" l="1"/>
  <c r="O47" i="12" l="1"/>
  <c r="O49" i="12" l="1"/>
  <c r="O19" i="16" s="1"/>
  <c r="O7" i="18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P11" i="18"/>
  <c r="O11" i="18"/>
  <c r="I11" i="18"/>
  <c r="H11" i="18"/>
  <c r="K11" i="18"/>
  <c r="L11" i="18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 s="1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6" i="18" l="1"/>
  <c r="M19" i="14"/>
  <c r="H6" i="18"/>
  <c r="H19" i="14"/>
  <c r="J6" i="18"/>
  <c r="J19" i="14"/>
  <c r="G6" i="18"/>
  <c r="G19" i="14"/>
  <c r="N6" i="18"/>
  <c r="N19" i="14"/>
  <c r="L6" i="18"/>
  <c r="L19" i="14"/>
  <c r="P6" i="18"/>
  <c r="P19" i="14"/>
  <c r="O6" i="18"/>
  <c r="O19" i="14"/>
  <c r="I19" i="14"/>
  <c r="I6" i="18"/>
  <c r="K6" i="18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J24" i="14"/>
  <c r="J26" i="14" s="1"/>
  <c r="K24" i="14"/>
  <c r="K26" i="14" s="1"/>
  <c r="L24" i="14"/>
  <c r="L26" i="14" s="1"/>
  <c r="M24" i="14"/>
  <c r="M26" i="14" s="1"/>
  <c r="N24" i="14"/>
  <c r="N26" i="14" s="1"/>
  <c r="O24" i="14"/>
  <c r="O26" i="14" s="1"/>
  <c r="P24" i="14"/>
  <c r="P26" i="14" s="1"/>
  <c r="I26" i="14"/>
  <c r="N27" i="14"/>
  <c r="J27" i="14" l="1"/>
  <c r="N4" i="18"/>
  <c r="N9" i="18" s="1"/>
  <c r="N12" i="18" s="1"/>
  <c r="N12" i="17"/>
  <c r="L27" i="14"/>
  <c r="O27" i="14"/>
  <c r="G27" i="14"/>
  <c r="J4" i="18"/>
  <c r="J9" i="18" s="1"/>
  <c r="J12" i="18" s="1"/>
  <c r="J12" i="17"/>
  <c r="P27" i="14"/>
  <c r="H27" i="14"/>
  <c r="K27" i="14"/>
  <c r="M27" i="14"/>
  <c r="I27" i="14"/>
  <c r="K4" i="18" l="1"/>
  <c r="K9" i="18" s="1"/>
  <c r="K12" i="18" s="1"/>
  <c r="K12" i="17"/>
  <c r="P12" i="17"/>
  <c r="P4" i="18"/>
  <c r="P9" i="18" s="1"/>
  <c r="P12" i="18" s="1"/>
  <c r="G4" i="18"/>
  <c r="G9" i="18" s="1"/>
  <c r="G12" i="18" s="1"/>
  <c r="G12" i="17"/>
  <c r="L12" i="17"/>
  <c r="L4" i="18"/>
  <c r="L9" i="18" s="1"/>
  <c r="L12" i="18" s="1"/>
  <c r="I12" i="17"/>
  <c r="I4" i="18"/>
  <c r="I9" i="18" s="1"/>
  <c r="I12" i="18" s="1"/>
  <c r="M12" i="17"/>
  <c r="M4" i="18"/>
  <c r="M9" i="18" s="1"/>
  <c r="M12" i="18" s="1"/>
  <c r="H12" i="17"/>
  <c r="H4" i="18"/>
  <c r="H9" i="18" s="1"/>
  <c r="H12" i="18" s="1"/>
  <c r="O4" i="18"/>
  <c r="O9" i="18" s="1"/>
  <c r="O12" i="18" s="1"/>
  <c r="O12" i="17"/>
  <c r="G16" i="16" l="1"/>
  <c r="H16" i="16" l="1"/>
  <c r="I16" i="16"/>
  <c r="J16" i="16"/>
  <c r="J20" i="16" s="1"/>
  <c r="K16" i="16"/>
  <c r="K20" i="16" s="1"/>
  <c r="L16" i="16"/>
  <c r="M16" i="16"/>
  <c r="N16" i="16"/>
  <c r="N20" i="16" s="1"/>
  <c r="O16" i="16"/>
  <c r="P16" i="16"/>
  <c r="G20" i="16"/>
  <c r="H20" i="16"/>
  <c r="I20" i="16"/>
  <c r="L20" i="16"/>
  <c r="M20" i="16"/>
  <c r="O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<sst xmlns="http://schemas.openxmlformats.org/spreadsheetml/2006/main" count="355" uniqueCount="201">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</sst>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191</v>
      </c>
    </row>
    <row r="14" spans="1:16" ht="15" customHeight="1" x14ac:dyDescent="0.45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182</v>
      </c>
    </row>
    <row r="16" spans="1:16" ht="15" customHeight="1" x14ac:dyDescent="0.45">
      <c r="B16" s="16" t="s">
        <v>92</v>
      </c>
    </row>
    <row r="17" spans="1:3" ht="15" customHeight="1" x14ac:dyDescent="0.45">
      <c r="B17" s="16" t="s">
        <v>186</v>
      </c>
    </row>
    <row r="19" spans="1:3" ht="15" customHeight="1" x14ac:dyDescent="0.45">
      <c r="A19" s="15" t="s">
        <v>132</v>
      </c>
    </row>
    <row r="20" spans="1:3" ht="15" customHeight="1" x14ac:dyDescent="0.45">
      <c r="B20" s="16" t="s">
        <v>88</v>
      </c>
      <c r="C20" s="61"/>
    </row>
    <row r="21" spans="1:3" ht="15" customHeight="1" x14ac:dyDescent="0.45">
      <c r="B21" s="16" t="s">
        <v>89</v>
      </c>
      <c r="C21" s="61"/>
    </row>
    <row r="23" spans="1:3" ht="15" customHeight="1" x14ac:dyDescent="0.45">
      <c r="B23" s="16" t="s">
        <v>57</v>
      </c>
    </row>
    <row r="24" spans="1:3" ht="15" customHeight="1" x14ac:dyDescent="0.45">
      <c r="B24" s="16" t="s">
        <v>133</v>
      </c>
    </row>
    <row r="25" spans="1:3" ht="15" customHeight="1" x14ac:dyDescent="0.45">
      <c r="B25" s="16" t="s">
        <v>59</v>
      </c>
      <c r="C25" s="63">
        <v>0</v>
      </c>
    </row>
    <row r="26" spans="1:3" ht="15" customHeight="1" x14ac:dyDescent="0.45">
      <c r="B26" s="16" t="s">
        <v>92</v>
      </c>
    </row>
    <row r="28" spans="1:3" ht="15" customHeight="1" x14ac:dyDescent="0.45">
      <c r="B28" s="16" t="s">
        <v>93</v>
      </c>
    </row>
    <row r="29" spans="1:3" ht="15" customHeight="1" x14ac:dyDescent="0.45">
      <c r="B29" s="16" t="s">
        <v>89</v>
      </c>
    </row>
    <row r="30" spans="1:3" ht="15" customHeight="1" x14ac:dyDescent="0.45">
      <c r="B30" s="16" t="s">
        <v>175</v>
      </c>
    </row>
    <row r="32" spans="1:3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18" activePane="bottomRight" state="frozen"/>
      <selection activeCell="C3" sqref="C3"/>
      <selection pane="topRight" activeCell="C3" sqref="C3"/>
      <selection pane="bottomLeft" activeCell="C3" sqref="C3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14" sqref="A14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92.974752028294148</v>
      </c>
      <c r="H4">
        <f>IS!H27</f>
        <v>163.32260805658825</v>
      </c>
      <c r="I4">
        <f>IS!I27</f>
        <v>246.98391208488229</v>
      </c>
      <c r="J4">
        <f>IS!J27</f>
        <v>246.18391208488219</v>
      </c>
      <c r="K4">
        <f>IS!K27</f>
        <v>245.3839120848823</v>
      </c>
      <c r="L4">
        <f>IS!L27</f>
        <v>244.58391208488229</v>
      </c>
      <c r="M4">
        <f>IS!M27</f>
        <v>243.78391208488227</v>
      </c>
      <c r="N4">
        <f>IS!N27</f>
        <v>120.25808644527058</v>
      </c>
      <c r="O4">
        <f>IS!O27</f>
        <v>14.264521611317656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12.084559964632415</v>
      </c>
      <c r="H6" s="73">
        <f>-IS!H17</f>
        <v>24.169119929264831</v>
      </c>
      <c r="I6" s="73">
        <f>-IS!I17</f>
        <v>36.25367989389725</v>
      </c>
      <c r="J6" s="73">
        <f>-IS!J17</f>
        <v>36.253679893897271</v>
      </c>
      <c r="K6" s="73">
        <f>-IS!K17</f>
        <v>36.25367989389725</v>
      </c>
      <c r="L6" s="73">
        <f>-IS!L17</f>
        <v>36.253679893897264</v>
      </c>
      <c r="M6" s="73">
        <f>-IS!M17</f>
        <v>36.253679893897257</v>
      </c>
      <c r="N6" s="73">
        <f>-IS!N17</f>
        <v>19.335295943411875</v>
      </c>
      <c r="O6" s="73">
        <f>-IS!O17</f>
        <v>4.8338239858529679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0</v>
      </c>
      <c r="H7" s="73">
        <f>-IS!H23</f>
        <v>0</v>
      </c>
      <c r="I7" s="73">
        <f>-IS!I23</f>
        <v>0</v>
      </c>
      <c r="J7" s="73">
        <f>-IS!J23</f>
        <v>0</v>
      </c>
      <c r="K7" s="73">
        <f>-IS!K23</f>
        <v>0</v>
      </c>
      <c r="L7" s="73">
        <f>-IS!L23</f>
        <v>0</v>
      </c>
      <c r="M7" s="73">
        <f>-IS!M23</f>
        <v>0</v>
      </c>
      <c r="N7" s="73">
        <f>-IS!N23</f>
        <v>0</v>
      </c>
      <c r="O7" s="73">
        <f>-IS!O23</f>
        <v>0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212.15931199292652</v>
      </c>
      <c r="H9">
        <f t="shared" si="2"/>
        <v>401.69172798585299</v>
      </c>
      <c r="I9">
        <f t="shared" si="2"/>
        <v>604.53759197877946</v>
      </c>
      <c r="J9">
        <f t="shared" si="2"/>
        <v>603.73759197877951</v>
      </c>
      <c r="K9">
        <f t="shared" si="2"/>
        <v>602.93759197877944</v>
      </c>
      <c r="L9">
        <f t="shared" si="2"/>
        <v>602.13759197877948</v>
      </c>
      <c r="M9">
        <f t="shared" si="2"/>
        <v>601.33759197877953</v>
      </c>
      <c r="N9">
        <f t="shared" si="2"/>
        <v>300.95338238868248</v>
      </c>
      <c r="O9">
        <f t="shared" si="2"/>
        <v>1.9383455971706169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194.75684623950184</v>
      </c>
      <c r="H12">
        <f t="shared" si="3"/>
        <v>385.55067593105849</v>
      </c>
      <c r="I12">
        <f t="shared" si="3"/>
        <v>586.78733992398497</v>
      </c>
      <c r="J12">
        <f t="shared" si="3"/>
        <v>603.73759197877951</v>
      </c>
      <c r="K12">
        <f t="shared" si="3"/>
        <v>602.93759197877944</v>
      </c>
      <c r="L12">
        <f t="shared" si="3"/>
        <v>602.13759197877948</v>
      </c>
      <c r="M12">
        <f t="shared" si="3"/>
        <v>601.33759197877953</v>
      </c>
      <c r="N12">
        <f t="shared" si="3"/>
        <v>325.80373526539483</v>
      </c>
      <c r="O12">
        <f t="shared" si="3"/>
        <v>23.238648062924046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</row>
    <row r="15" spans="1:16" ht="15" customHeight="1" x14ac:dyDescent="0.45">
      <c r="A15"/>
      <c r="B15" s="16" t="s">
        <v>164</v>
      </c>
    </row>
    <row r="16" spans="1:16" ht="15" customHeight="1" x14ac:dyDescent="0.45">
      <c r="A16"/>
      <c r="B16" s="16" t="s">
        <v>152</v>
      </c>
    </row>
    <row r="17" spans="1:15" ht="15" customHeight="1" x14ac:dyDescent="0.45">
      <c r="A17"/>
    </row>
    <row r="18" spans="1:15" ht="15" customHeight="1" x14ac:dyDescent="0.45">
      <c r="A18"/>
      <c r="B18" s="16" t="s">
        <v>153</v>
      </c>
    </row>
    <row r="19" spans="1:15" ht="15" customHeight="1" x14ac:dyDescent="0.45">
      <c r="A19"/>
      <c r="B19" s="16" t="s">
        <v>178</v>
      </c>
    </row>
    <row r="20" spans="1:15" ht="15" customHeight="1" x14ac:dyDescent="0.45">
      <c r="A20"/>
      <c r="B20" s="16" t="s">
        <v>159</v>
      </c>
    </row>
    <row r="21" spans="1:15" ht="15" customHeight="1" x14ac:dyDescent="0.45">
      <c r="A21"/>
      <c r="B21" s="16" t="s">
        <v>154</v>
      </c>
    </row>
    <row r="22" spans="1:15" ht="15" customHeight="1" x14ac:dyDescent="0.45">
      <c r="B22" s="16" t="s">
        <v>155</v>
      </c>
    </row>
    <row r="23" spans="1:15" ht="15" customHeight="1" x14ac:dyDescent="0.45">
      <c r="A23"/>
    </row>
    <row r="24" spans="1:15" ht="15" customHeight="1" x14ac:dyDescent="0.45">
      <c r="A24"/>
      <c r="B24" s="16" t="s">
        <v>156</v>
      </c>
    </row>
    <row r="25" spans="1:15" ht="15" customHeight="1" x14ac:dyDescent="0.45">
      <c r="A25"/>
      <c r="B25" s="16" t="s">
        <v>157</v>
      </c>
    </row>
    <row r="26" spans="1:15" ht="15" customHeight="1" x14ac:dyDescent="0.45">
      <c r="A26"/>
      <c r="B26" s="16" t="s">
        <v>158</v>
      </c>
      <c r="C26" s="63">
        <v>0</v>
      </c>
    </row>
    <row r="27" spans="1:15" ht="15" customHeight="1" x14ac:dyDescent="0.45">
      <c r="A27"/>
    </row>
    <row r="28" spans="1:15" ht="15" customHeight="1" x14ac:dyDescent="0.45">
      <c r="B28"/>
    </row>
    <row r="29" spans="1:15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45">
      <c r="A30"/>
    </row>
    <row r="31" spans="1:15" ht="15" customHeight="1" x14ac:dyDescent="0.45">
      <c r="A31"/>
    </row>
    <row r="32" spans="1:15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5C849D-C73B-41D6-8220-5923CB11CAE6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30E5A43C-3219-4EF9-83F0-4BEEEFE7F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D1E7B-ECA8-448B-BF60-0B3CBDEF2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