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My Drive\Project finance recording\"/>
    </mc:Choice>
  </mc:AlternateContent>
  <xr:revisionPtr revIDLastSave="0" documentId="13_ncr:1_{DDA238AF-1249-4272-A578-4AB69AA60677}" xr6:coauthVersionLast="41" xr6:coauthVersionMax="41" xr10:uidLastSave="{00000000-0000-0000-0000-000000000000}"/>
  <bookViews>
    <workbookView xWindow="-108" yWindow="-108" windowWidth="30936" windowHeight="16896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5" l="1"/>
  <c r="I14" i="15"/>
  <c r="J14" i="15"/>
  <c r="K14" i="15"/>
  <c r="L14" i="15"/>
  <c r="M14" i="15"/>
  <c r="N14" i="15"/>
  <c r="O14" i="15"/>
  <c r="P14" i="15"/>
  <c r="G14" i="15"/>
  <c r="E15" i="18"/>
  <c r="F15" i="18"/>
  <c r="D15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E26" i="15"/>
  <c r="F26" i="15"/>
  <c r="F10" i="2" l="1"/>
  <c r="G12" i="15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H11" i="15" l="1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E26" i="16"/>
  <c r="D11" i="18" l="1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E8" i="18" l="1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s="1"/>
  <c r="E25" i="15" s="1"/>
  <c r="F23" i="15" s="1"/>
  <c r="F25" i="15" s="1"/>
  <c r="D26" i="15" l="1"/>
  <c r="D16" i="16"/>
  <c r="E28" i="15"/>
  <c r="E16" i="16"/>
  <c r="D28" i="15"/>
  <c r="F28" i="15"/>
  <c r="F16" i="16"/>
  <c r="G23" i="15"/>
  <c r="E29" i="15" l="1"/>
  <c r="E30" i="15" s="1"/>
  <c r="D29" i="15"/>
  <c r="D30" i="15" s="1"/>
  <c r="F29" i="15"/>
  <c r="F30" i="15" s="1"/>
  <c r="D7" i="2"/>
  <c r="E7" i="2" l="1"/>
  <c r="F7" i="2"/>
  <c r="C7" i="2" l="1"/>
  <c r="D16" i="18"/>
  <c r="E16" i="18"/>
  <c r="F16" i="18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8"/>
  <c r="D25" i="18" s="1"/>
  <c r="D26" i="18" s="1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K7" i="15" l="1"/>
  <c r="H7" i="15"/>
  <c r="O7" i="15"/>
  <c r="G7" i="15"/>
  <c r="P7" i="15"/>
  <c r="N7" i="15"/>
  <c r="J7" i="15"/>
  <c r="M7" i="15"/>
  <c r="L7" i="15"/>
  <c r="H31" i="12"/>
  <c r="H34" i="12" s="1"/>
  <c r="G10" i="16"/>
  <c r="I7" i="15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J24" i="14"/>
  <c r="J26" i="14" s="1"/>
  <c r="J8" i="15" s="1"/>
  <c r="J13" i="15" s="1"/>
  <c r="K24" i="14"/>
  <c r="K26" i="14" s="1"/>
  <c r="L24" i="14"/>
  <c r="L26" i="14" s="1"/>
  <c r="M24" i="14"/>
  <c r="N24" i="14"/>
  <c r="N26" i="14" s="1"/>
  <c r="N8" i="15" s="1"/>
  <c r="N13" i="15" s="1"/>
  <c r="O24" i="14"/>
  <c r="O26" i="14" s="1"/>
  <c r="P24" i="14"/>
  <c r="P26" i="14" s="1"/>
  <c r="I26" i="14"/>
  <c r="I8" i="15" s="1"/>
  <c r="I13" i="15" s="1"/>
  <c r="M26" i="14"/>
  <c r="M8" i="15" s="1"/>
  <c r="M13" i="15" s="1"/>
  <c r="J27" i="14"/>
  <c r="N27" i="14"/>
  <c r="N4" i="18" l="1"/>
  <c r="N9" i="18" s="1"/>
  <c r="N12" i="18" s="1"/>
  <c r="N12" i="17"/>
  <c r="L8" i="15"/>
  <c r="L13" i="15" s="1"/>
  <c r="L27" i="14"/>
  <c r="O8" i="15"/>
  <c r="O13" i="15" s="1"/>
  <c r="O27" i="14"/>
  <c r="G8" i="15"/>
  <c r="G13" i="15" s="1"/>
  <c r="G27" i="14"/>
  <c r="J4" i="18"/>
  <c r="J9" i="18" s="1"/>
  <c r="J12" i="18" s="1"/>
  <c r="J12" i="17"/>
  <c r="P8" i="15"/>
  <c r="P13" i="15" s="1"/>
  <c r="P27" i="14"/>
  <c r="H8" i="15"/>
  <c r="H13" i="15" s="1"/>
  <c r="H27" i="14"/>
  <c r="K8" i="15"/>
  <c r="K13" i="15" s="1"/>
  <c r="K27" i="14"/>
  <c r="M27" i="14"/>
  <c r="I27" i="14"/>
  <c r="K4" i="18" l="1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G15" i="15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24" i="15" l="1"/>
  <c r="G25" i="15" l="1"/>
  <c r="G16" i="16" l="1"/>
  <c r="G26" i="15"/>
  <c r="G28" i="15"/>
  <c r="H23" i="15"/>
  <c r="G29" i="15" l="1"/>
  <c r="G30" i="15" s="1"/>
  <c r="G17" i="15" s="1"/>
  <c r="H16" i="16"/>
  <c r="I16" i="16"/>
  <c r="J16" i="16"/>
  <c r="K16" i="16"/>
  <c r="L16" i="16"/>
  <c r="M16" i="16"/>
  <c r="N16" i="16"/>
  <c r="O16" i="16"/>
  <c r="P16" i="16"/>
  <c r="G20" i="16"/>
  <c r="H20" i="16"/>
  <c r="I20" i="16"/>
  <c r="J20" i="16"/>
  <c r="K20" i="16"/>
  <c r="L20" i="16"/>
  <c r="M20" i="16"/>
  <c r="N20" i="16"/>
  <c r="O20" i="16"/>
  <c r="P20" i="16"/>
  <c r="G15" i="17"/>
  <c r="H11" i="17" s="1"/>
  <c r="H15" i="17" s="1"/>
  <c r="G21" i="18"/>
  <c r="H21" i="18"/>
  <c r="H22" i="18" s="1"/>
  <c r="I21" i="18"/>
  <c r="J21" i="18"/>
  <c r="K21" i="18"/>
  <c r="L21" i="18"/>
  <c r="L22" i="18" s="1"/>
  <c r="L25" i="18" s="1"/>
  <c r="M21" i="18"/>
  <c r="N21" i="18"/>
  <c r="O21" i="18"/>
  <c r="P21" i="18"/>
  <c r="P22" i="18" s="1"/>
  <c r="P25" i="18" s="1"/>
  <c r="G22" i="18"/>
  <c r="G25" i="18" s="1"/>
  <c r="G26" i="18" s="1"/>
  <c r="I22" i="18"/>
  <c r="J22" i="18"/>
  <c r="J25" i="18" s="1"/>
  <c r="K22" i="18"/>
  <c r="K25" i="18" s="1"/>
  <c r="M22" i="18"/>
  <c r="M25" i="18" s="1"/>
  <c r="N22" i="18"/>
  <c r="N25" i="18" s="1"/>
  <c r="O22" i="18"/>
  <c r="O25" i="18" s="1"/>
  <c r="H25" i="18"/>
  <c r="I25" i="18"/>
  <c r="I15" i="15"/>
  <c r="J15" i="15"/>
  <c r="M15" i="15"/>
  <c r="N15" i="15"/>
  <c r="H15" i="15"/>
  <c r="H24" i="15" s="1"/>
  <c r="H25" i="15" s="1"/>
  <c r="K15" i="15"/>
  <c r="L15" i="15"/>
  <c r="O15" i="15"/>
  <c r="P15" i="15"/>
  <c r="H28" i="15"/>
  <c r="G22" i="16" l="1"/>
  <c r="G23" i="16" s="1"/>
  <c r="H29" i="15"/>
  <c r="H22" i="16"/>
  <c r="H23" i="16" s="1"/>
  <c r="I11" i="17"/>
  <c r="I15" i="17" s="1"/>
  <c r="G4" i="16"/>
  <c r="G7" i="16" s="1"/>
  <c r="G12" i="16" s="1"/>
  <c r="G25" i="16" s="1"/>
  <c r="H24" i="18"/>
  <c r="H26" i="18" s="1"/>
  <c r="I23" i="15"/>
  <c r="I24" i="15" s="1"/>
  <c r="H26" i="15"/>
  <c r="H30" i="15" l="1"/>
  <c r="H17" i="15" s="1"/>
  <c r="I25" i="15"/>
  <c r="I22" i="16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I28" i="15"/>
  <c r="J23" i="15"/>
  <c r="I26" i="15"/>
  <c r="K11" i="17"/>
  <c r="K15" i="17" s="1"/>
  <c r="J22" i="16"/>
  <c r="J23" i="16" s="1"/>
  <c r="I29" i="15" l="1"/>
  <c r="I30" i="15" s="1"/>
  <c r="I17" i="15" s="1"/>
  <c r="L11" i="17"/>
  <c r="L15" i="17" s="1"/>
  <c r="K22" i="16"/>
  <c r="K23" i="16" s="1"/>
  <c r="J24" i="15"/>
  <c r="J25" i="15" s="1"/>
  <c r="J4" i="16"/>
  <c r="J7" i="16" s="1"/>
  <c r="J12" i="16" s="1"/>
  <c r="J25" i="16" s="1"/>
  <c r="K24" i="18"/>
  <c r="K26" i="18" s="1"/>
  <c r="K23" i="15" l="1"/>
  <c r="J28" i="15"/>
  <c r="J26" i="15"/>
  <c r="L22" i="16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J29" i="15"/>
  <c r="J30" i="15" s="1"/>
  <c r="J17" i="15" s="1"/>
  <c r="M22" i="16"/>
  <c r="M23" i="16" s="1"/>
  <c r="N11" i="17"/>
  <c r="N15" i="17" s="1"/>
  <c r="K24" i="15"/>
  <c r="K25" i="15" s="1"/>
  <c r="K28" i="15" l="1"/>
  <c r="L23" i="15"/>
  <c r="K26" i="15"/>
  <c r="O11" i="17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L24" i="15"/>
  <c r="L25" i="15" s="1"/>
  <c r="P11" i="17"/>
  <c r="P15" i="17" s="1"/>
  <c r="P22" i="16" s="1"/>
  <c r="P23" i="16" s="1"/>
  <c r="O22" i="16"/>
  <c r="O23" i="16" s="1"/>
  <c r="K29" i="15"/>
  <c r="K30" i="15" s="1"/>
  <c r="K17" i="15" s="1"/>
  <c r="M23" i="15" l="1"/>
  <c r="L28" i="15"/>
  <c r="L26" i="15"/>
  <c r="O4" i="16"/>
  <c r="O7" i="16" s="1"/>
  <c r="O12" i="16" s="1"/>
  <c r="O25" i="16" s="1"/>
  <c r="P24" i="18"/>
  <c r="P26" i="18" s="1"/>
  <c r="P4" i="16" s="1"/>
  <c r="P7" i="16" s="1"/>
  <c r="P12" i="16" s="1"/>
  <c r="P25" i="16" s="1"/>
  <c r="L29" i="15" l="1"/>
  <c r="L30" i="15" s="1"/>
  <c r="L17" i="15" s="1"/>
  <c r="M24" i="15"/>
  <c r="M25" i="15" s="1"/>
  <c r="M28" i="15" l="1"/>
  <c r="N23" i="15"/>
  <c r="M26" i="15"/>
  <c r="N24" i="15" l="1"/>
  <c r="N25" i="15" s="1"/>
  <c r="M29" i="15"/>
  <c r="M30" i="15" s="1"/>
  <c r="M17" i="15" s="1"/>
  <c r="N28" i="15" l="1"/>
  <c r="O23" i="15"/>
  <c r="N26" i="15"/>
  <c r="N29" i="15" l="1"/>
  <c r="N30" i="15" s="1"/>
  <c r="N17" i="15" s="1"/>
  <c r="O24" i="15"/>
  <c r="O25" i="15" s="1"/>
  <c r="O28" i="15" l="1"/>
  <c r="P23" i="15"/>
  <c r="O26" i="15"/>
  <c r="O29" i="15" l="1"/>
  <c r="O30" i="15" s="1"/>
  <c r="O17" i="15" s="1"/>
  <c r="P24" i="15"/>
  <c r="P25" i="15" s="1"/>
  <c r="P28" i="15" l="1"/>
  <c r="P29" i="15" s="1"/>
  <c r="P26" i="15"/>
  <c r="P30" i="15" s="1"/>
  <c r="P1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<sst xmlns="http://schemas.openxmlformats.org/spreadsheetml/2006/main" count="355" uniqueCount="201">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</sst>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stair%20Matchett\AppData\Roaming\Microsoft\AddIns\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"/>
      <sheetName val="Shortcuts"/>
      <sheetName val="Constants"/>
    </sheetNames>
    <definedNames>
      <definedName name="FR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26" width="9.109375" customWidth="1"/>
  </cols>
  <sheetData>
    <row r="1" spans="1:14" s="34" customFormat="1" ht="189.75" customHeight="1" x14ac:dyDescent="0.5500000000000000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3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3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3">
      <c r="A7" s="80" t="str">
        <f ca="1">"© "&amp;YEAR(TODAY())&amp;" Financial Edge Training "</f>
        <v xml:space="preserve">© 2019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81"/>
      <c r="H9" s="81"/>
      <c r="I9" s="81"/>
      <c r="J9" s="81"/>
      <c r="K9" s="28"/>
    </row>
    <row r="10" spans="1:14" s="23" customFormat="1" ht="15" customHeight="1" x14ac:dyDescent="0.3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3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3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3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3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3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3">
      <c r="A10"/>
    </row>
    <row r="11" spans="1:16" ht="15" customHeight="1" x14ac:dyDescent="0.3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3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3">
      <c r="A13"/>
    </row>
    <row r="14" spans="1:16" ht="15" customHeight="1" x14ac:dyDescent="0.3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3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3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3">
      <c r="A17"/>
    </row>
    <row r="18" spans="1:16" ht="15" customHeight="1" x14ac:dyDescent="0.3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3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3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3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3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3">
      <c r="A23"/>
    </row>
    <row r="24" spans="1:16" ht="15" customHeight="1" x14ac:dyDescent="0.3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3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3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3">
      <c r="A27"/>
    </row>
    <row r="28" spans="1:16" ht="15" customHeight="1" x14ac:dyDescent="0.3">
      <c r="B28"/>
    </row>
    <row r="29" spans="1:16" ht="15" customHeight="1" x14ac:dyDescent="0.3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3">
      <c r="A30"/>
    </row>
    <row r="31" spans="1:16" ht="15" customHeight="1" x14ac:dyDescent="0.3">
      <c r="A31"/>
    </row>
    <row r="32" spans="1:16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3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3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3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3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3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3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3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3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3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3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3">
      <c r="A5" s="15" t="s">
        <v>85</v>
      </c>
    </row>
    <row r="6" spans="1:16" ht="15" customHeight="1" x14ac:dyDescent="0.3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3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3">
      <c r="B8" s="16" t="s">
        <v>192</v>
      </c>
      <c r="D8" s="74"/>
      <c r="E8" s="74"/>
      <c r="F8" s="74"/>
    </row>
    <row r="9" spans="1:16" ht="15" customHeight="1" x14ac:dyDescent="0.3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3">
      <c r="B10" s="16" t="s">
        <v>200</v>
      </c>
      <c r="F10" s="63">
        <f>C15/7+C15*H15</f>
        <v>338.28571428571428</v>
      </c>
    </row>
    <row r="11" spans="1:16" ht="15" customHeight="1" x14ac:dyDescent="0.3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3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3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3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3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3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3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3">
      <c r="A18" s="60"/>
      <c r="C18" s="70"/>
    </row>
    <row r="19" spans="1:17" ht="15" customHeight="1" x14ac:dyDescent="0.3">
      <c r="B19" s="16" t="s">
        <v>86</v>
      </c>
      <c r="C19" s="61"/>
      <c r="D19" s="61"/>
      <c r="E19" s="61"/>
      <c r="F19" s="61"/>
    </row>
    <row r="20" spans="1:17" ht="15" customHeight="1" x14ac:dyDescent="0.3">
      <c r="B20" s="16" t="s">
        <v>167</v>
      </c>
      <c r="C20" s="61"/>
      <c r="D20" s="61"/>
    </row>
    <row r="21" spans="1:17" ht="15" customHeight="1" x14ac:dyDescent="0.3">
      <c r="B21" s="16" t="s">
        <v>97</v>
      </c>
      <c r="D21" s="62">
        <v>0.02</v>
      </c>
    </row>
    <row r="22" spans="1:17" ht="15" customHeight="1" x14ac:dyDescent="0.3">
      <c r="B22" s="16" t="s">
        <v>181</v>
      </c>
      <c r="D22" s="71">
        <v>1.3</v>
      </c>
    </row>
    <row r="23" spans="1:17" ht="15" customHeight="1" x14ac:dyDescent="0.3">
      <c r="B23" s="16" t="s">
        <v>190</v>
      </c>
      <c r="D23" s="72"/>
    </row>
    <row r="25" spans="1:17" ht="15" customHeight="1" x14ac:dyDescent="0.3">
      <c r="A25" s="15" t="s">
        <v>36</v>
      </c>
    </row>
    <row r="26" spans="1:17" ht="15" customHeight="1" x14ac:dyDescent="0.3">
      <c r="B26" s="16" t="s">
        <v>37</v>
      </c>
      <c r="E26" s="63">
        <v>5800</v>
      </c>
    </row>
    <row r="28" spans="1:17" ht="15" customHeight="1" x14ac:dyDescent="0.3">
      <c r="A28" s="15" t="s">
        <v>27</v>
      </c>
    </row>
    <row r="29" spans="1:17" ht="15" customHeight="1" x14ac:dyDescent="0.3">
      <c r="B29" s="16" t="s">
        <v>31</v>
      </c>
      <c r="F29" s="63">
        <v>59.6</v>
      </c>
    </row>
    <row r="30" spans="1:17" ht="15" customHeight="1" x14ac:dyDescent="0.3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3">
      <c r="A32" s="60"/>
      <c r="B32" s="16" t="s">
        <v>32</v>
      </c>
      <c r="F32" s="63">
        <f>F29*50%*5800/1000</f>
        <v>172.84</v>
      </c>
    </row>
    <row r="33" spans="1:17" ht="15" customHeight="1" x14ac:dyDescent="0.3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3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3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3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3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3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3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3">
      <c r="A43" s="15" t="s">
        <v>51</v>
      </c>
      <c r="B43"/>
    </row>
    <row r="44" spans="1:17" ht="15" customHeight="1" x14ac:dyDescent="0.3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3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3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3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3">
      <c r="A48"/>
      <c r="B48"/>
    </row>
    <row r="49" spans="1:16" ht="15" customHeight="1" x14ac:dyDescent="0.3">
      <c r="A49" s="15" t="s">
        <v>66</v>
      </c>
      <c r="B49"/>
    </row>
    <row r="50" spans="1:16" ht="15" customHeight="1" x14ac:dyDescent="0.3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3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3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3">
      <c r="A53"/>
      <c r="B53" s="16" t="s">
        <v>162</v>
      </c>
    </row>
    <row r="54" spans="1:16" ht="15" customHeight="1" x14ac:dyDescent="0.3">
      <c r="A54"/>
      <c r="B54" s="16" t="s">
        <v>163</v>
      </c>
    </row>
    <row r="55" spans="1:16" ht="15" customHeight="1" x14ac:dyDescent="0.3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3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3">
      <c r="A59" s="15" t="s">
        <v>119</v>
      </c>
    </row>
    <row r="60" spans="1:16" ht="15" customHeight="1" x14ac:dyDescent="0.3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3">
      <c r="B61" s="16" t="s">
        <v>126</v>
      </c>
      <c r="F61" s="62">
        <v>0.5</v>
      </c>
    </row>
    <row r="62" spans="1:16" ht="15" customHeight="1" x14ac:dyDescent="0.3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3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3">
      <c r="A65" s="15" t="s">
        <v>74</v>
      </c>
    </row>
    <row r="66" spans="1:16" ht="15" customHeight="1" x14ac:dyDescent="0.3">
      <c r="B66" s="16" t="s">
        <v>76</v>
      </c>
      <c r="D66" s="62">
        <v>0.06</v>
      </c>
    </row>
    <row r="67" spans="1:16" ht="15" customHeight="1" x14ac:dyDescent="0.3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3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1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3">
      <c r="A6" s="15" t="s">
        <v>160</v>
      </c>
    </row>
    <row r="7" spans="1:16" ht="15" customHeight="1" x14ac:dyDescent="0.3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3">
      <c r="B8" s="16" t="str">
        <f>IS!B26</f>
        <v>Tax expense</v>
      </c>
      <c r="G8">
        <f>IS!G26</f>
        <v>-23.243688007073541</v>
      </c>
      <c r="H8">
        <f>IS!H26</f>
        <v>-40.830652014147063</v>
      </c>
      <c r="I8">
        <f>IS!I26</f>
        <v>-61.745978021220573</v>
      </c>
      <c r="J8">
        <f>IS!J26</f>
        <v>-61.545978021220549</v>
      </c>
      <c r="K8">
        <f>IS!K26</f>
        <v>-61.345978021220574</v>
      </c>
      <c r="L8">
        <f>IS!L26</f>
        <v>-61.145978021220571</v>
      </c>
      <c r="M8">
        <f>IS!M26</f>
        <v>-60.945978021220576</v>
      </c>
      <c r="N8">
        <f>IS!N26</f>
        <v>-30.064521611317645</v>
      </c>
      <c r="O8">
        <f>IS!O26</f>
        <v>-3.5661304028294141</v>
      </c>
      <c r="P8">
        <f>IS!P26</f>
        <v>0</v>
      </c>
    </row>
    <row r="9" spans="1:16" ht="15" customHeight="1" x14ac:dyDescent="0.3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3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3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3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3">
      <c r="B13" s="16" t="s">
        <v>191</v>
      </c>
      <c r="G13">
        <f t="shared" ref="G13:P13" si="3">SUM(G7:G12)</f>
        <v>194.75684623950187</v>
      </c>
      <c r="H13">
        <f t="shared" si="3"/>
        <v>385.55067593105855</v>
      </c>
      <c r="I13">
        <f t="shared" si="3"/>
        <v>586.78733992398497</v>
      </c>
      <c r="J13">
        <f t="shared" si="3"/>
        <v>603.73759197877951</v>
      </c>
      <c r="K13">
        <f t="shared" si="3"/>
        <v>602.93759197877944</v>
      </c>
      <c r="L13">
        <f t="shared" si="3"/>
        <v>602.13759197877948</v>
      </c>
      <c r="M13">
        <f t="shared" si="3"/>
        <v>601.33759197877953</v>
      </c>
      <c r="N13">
        <f t="shared" si="3"/>
        <v>325.80373526539483</v>
      </c>
      <c r="O13">
        <f t="shared" si="3"/>
        <v>23.238648062924053</v>
      </c>
      <c r="P13">
        <f t="shared" si="3"/>
        <v>7.1001008219178106</v>
      </c>
    </row>
    <row r="14" spans="1:16" ht="15" customHeight="1" x14ac:dyDescent="0.3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3">
      <c r="B15" s="16" t="s">
        <v>182</v>
      </c>
      <c r="G15">
        <f t="shared" ref="G15:O15" si="4">G13/G14</f>
        <v>149.81295864577066</v>
      </c>
      <c r="H15">
        <f t="shared" si="4"/>
        <v>296.57744302389119</v>
      </c>
      <c r="I15">
        <f t="shared" si="4"/>
        <v>451.37487686460383</v>
      </c>
      <c r="J15">
        <f t="shared" si="4"/>
        <v>464.41353229136882</v>
      </c>
      <c r="K15">
        <f t="shared" si="4"/>
        <v>463.79814767598418</v>
      </c>
      <c r="L15">
        <f t="shared" si="4"/>
        <v>463.1827630605996</v>
      </c>
      <c r="M15">
        <f t="shared" si="4"/>
        <v>462.56737844521501</v>
      </c>
      <c r="N15">
        <f t="shared" si="4"/>
        <v>250.61825789645755</v>
      </c>
      <c r="O15">
        <f t="shared" si="4"/>
        <v>17.875883125326194</v>
      </c>
      <c r="P15">
        <f t="shared" ref="P15" si="5">P13/P14</f>
        <v>5.4616160168598542</v>
      </c>
    </row>
    <row r="16" spans="1:16" ht="15" customHeight="1" x14ac:dyDescent="0.3">
      <c r="B16" s="16" t="s">
        <v>92</v>
      </c>
    </row>
    <row r="17" spans="1:16" ht="15" customHeight="1" x14ac:dyDescent="0.3">
      <c r="B17" s="16" t="s">
        <v>186</v>
      </c>
      <c r="G17">
        <f t="shared" ref="G17:O17" si="6">G15+G16</f>
        <v>149.81295864577066</v>
      </c>
      <c r="H17">
        <f t="shared" si="6"/>
        <v>296.57744302389119</v>
      </c>
      <c r="I17">
        <f t="shared" si="6"/>
        <v>451.37487686460383</v>
      </c>
      <c r="J17">
        <f t="shared" si="6"/>
        <v>464.41353229136882</v>
      </c>
      <c r="K17">
        <f t="shared" si="6"/>
        <v>463.79814767598418</v>
      </c>
      <c r="L17">
        <f t="shared" si="6"/>
        <v>463.1827630605996</v>
      </c>
      <c r="M17">
        <f t="shared" si="6"/>
        <v>462.56737844521501</v>
      </c>
      <c r="N17">
        <f t="shared" si="6"/>
        <v>250.61825789645755</v>
      </c>
      <c r="O17">
        <f t="shared" si="6"/>
        <v>17.875883125326194</v>
      </c>
      <c r="P17">
        <f t="shared" ref="P17" si="7">P15+P16</f>
        <v>5.4616160168598542</v>
      </c>
    </row>
    <row r="19" spans="1:16" ht="15" customHeight="1" x14ac:dyDescent="0.3">
      <c r="A19" s="15" t="s">
        <v>132</v>
      </c>
    </row>
    <row r="20" spans="1:16" ht="15" customHeight="1" x14ac:dyDescent="0.3">
      <c r="B20" s="16" t="s">
        <v>88</v>
      </c>
      <c r="C20" s="61">
        <f>'S&amp;U'!H14</f>
        <v>0.04</v>
      </c>
    </row>
    <row r="21" spans="1:16" ht="15" customHeight="1" x14ac:dyDescent="0.3">
      <c r="B21" s="16" t="s">
        <v>89</v>
      </c>
      <c r="C21" s="61">
        <f>'S&amp;U'!I14</f>
        <v>0.01</v>
      </c>
    </row>
    <row r="23" spans="1:16" ht="15" customHeight="1" x14ac:dyDescent="0.3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3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3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3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3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3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3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3">
      <c r="B32" s="16" t="s">
        <v>179</v>
      </c>
    </row>
    <row r="34" spans="1:16" ht="15" customHeight="1" x14ac:dyDescent="0.3">
      <c r="A34" s="15" t="s">
        <v>176</v>
      </c>
    </row>
    <row r="35" spans="1:16" ht="15" customHeight="1" x14ac:dyDescent="0.3">
      <c r="B35" s="16" t="s">
        <v>194</v>
      </c>
      <c r="C35" s="69"/>
    </row>
    <row r="36" spans="1:16" ht="15" customHeight="1" x14ac:dyDescent="0.3">
      <c r="B36" s="16" t="s">
        <v>88</v>
      </c>
      <c r="C36" s="61"/>
    </row>
    <row r="37" spans="1:16" ht="15" customHeight="1" x14ac:dyDescent="0.3">
      <c r="B37" s="16" t="s">
        <v>89</v>
      </c>
      <c r="C37" s="61"/>
    </row>
    <row r="38" spans="1:16" ht="15" customHeight="1" x14ac:dyDescent="0.3">
      <c r="C38" s="61"/>
    </row>
    <row r="39" spans="1:16" ht="15" customHeight="1" x14ac:dyDescent="0.3">
      <c r="B39" s="16" t="s">
        <v>57</v>
      </c>
    </row>
    <row r="40" spans="1:16" ht="15" customHeight="1" x14ac:dyDescent="0.3">
      <c r="B40" s="16" t="s">
        <v>90</v>
      </c>
    </row>
    <row r="41" spans="1:16" ht="15" customHeight="1" x14ac:dyDescent="0.3">
      <c r="B41" s="16" t="s">
        <v>91</v>
      </c>
    </row>
    <row r="42" spans="1:16" ht="15" customHeight="1" x14ac:dyDescent="0.3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3">
      <c r="B43" s="16" t="s">
        <v>59</v>
      </c>
      <c r="C43" s="63">
        <v>0</v>
      </c>
    </row>
    <row r="44" spans="1:16" ht="15" customHeight="1" x14ac:dyDescent="0.3">
      <c r="B44" s="16" t="s">
        <v>92</v>
      </c>
    </row>
    <row r="46" spans="1:16" ht="15" customHeight="1" x14ac:dyDescent="0.3">
      <c r="B46" s="16" t="s">
        <v>93</v>
      </c>
    </row>
    <row r="47" spans="1:16" ht="15" customHeight="1" x14ac:dyDescent="0.3">
      <c r="B47" s="16" t="s">
        <v>89</v>
      </c>
    </row>
    <row r="48" spans="1:16" ht="15" customHeight="1" x14ac:dyDescent="0.3">
      <c r="B48" s="16" t="s">
        <v>185</v>
      </c>
    </row>
    <row r="50" spans="1:16" ht="15" customHeight="1" x14ac:dyDescent="0.3">
      <c r="B50" s="16" t="s">
        <v>188</v>
      </c>
    </row>
    <row r="52" spans="1:16" ht="15" customHeight="1" x14ac:dyDescent="0.3">
      <c r="B52" s="16" t="s">
        <v>187</v>
      </c>
    </row>
    <row r="53" spans="1:16" ht="15" customHeight="1" x14ac:dyDescent="0.3">
      <c r="B53" s="16" t="s">
        <v>183</v>
      </c>
    </row>
    <row r="54" spans="1:16" ht="15" customHeight="1" x14ac:dyDescent="0.3">
      <c r="B54" s="16" t="s">
        <v>180</v>
      </c>
    </row>
    <row r="55" spans="1:16" ht="15" customHeight="1" x14ac:dyDescent="0.3">
      <c r="B55" s="16" t="s">
        <v>189</v>
      </c>
    </row>
    <row r="60" spans="1:16" ht="15" customHeight="1" x14ac:dyDescent="0.3">
      <c r="A60" s="15" t="s">
        <v>94</v>
      </c>
    </row>
    <row r="61" spans="1:16" ht="15" customHeight="1" x14ac:dyDescent="0.3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3">
      <c r="B62" s="16" t="s">
        <v>141</v>
      </c>
      <c r="E62" s="65"/>
      <c r="F62" s="65"/>
    </row>
    <row r="63" spans="1:16" ht="15" customHeight="1" x14ac:dyDescent="0.3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3">
      <c r="B64" s="16" t="s">
        <v>100</v>
      </c>
    </row>
    <row r="65" spans="1:3" ht="15" customHeight="1" x14ac:dyDescent="0.3">
      <c r="B65" s="16" t="s">
        <v>101</v>
      </c>
      <c r="C65" s="61"/>
    </row>
    <row r="67" spans="1:3" ht="15" customHeight="1" x14ac:dyDescent="0.3">
      <c r="A67"/>
      <c r="B67"/>
    </row>
    <row r="68" spans="1:3" ht="15" customHeight="1" x14ac:dyDescent="0.3">
      <c r="A68"/>
      <c r="B68"/>
    </row>
    <row r="69" spans="1:3" ht="15" customHeight="1" x14ac:dyDescent="0.3">
      <c r="A69"/>
      <c r="B69"/>
    </row>
    <row r="70" spans="1:3" ht="15" customHeight="1" x14ac:dyDescent="0.3">
      <c r="A70"/>
      <c r="B70"/>
    </row>
    <row r="71" spans="1:3" ht="15" customHeight="1" x14ac:dyDescent="0.3">
      <c r="A71"/>
      <c r="B71"/>
    </row>
    <row r="72" spans="1:3" ht="15" customHeight="1" x14ac:dyDescent="0.3">
      <c r="A72"/>
      <c r="B72"/>
    </row>
    <row r="73" spans="1:3" ht="15" customHeight="1" x14ac:dyDescent="0.3">
      <c r="A73"/>
      <c r="B73"/>
    </row>
    <row r="74" spans="1:3" ht="15" customHeight="1" x14ac:dyDescent="0.3">
      <c r="A74"/>
      <c r="B74"/>
    </row>
    <row r="75" spans="1:3" ht="15" customHeight="1" x14ac:dyDescent="0.3">
      <c r="A75"/>
      <c r="B75"/>
    </row>
    <row r="76" spans="1:3" ht="15" customHeight="1" x14ac:dyDescent="0.3">
      <c r="A76"/>
      <c r="B76"/>
    </row>
    <row r="77" spans="1:3" ht="15" customHeight="1" x14ac:dyDescent="0.3">
      <c r="A77"/>
      <c r="B77"/>
    </row>
    <row r="78" spans="1:3" ht="15" customHeight="1" x14ac:dyDescent="0.3">
      <c r="A78"/>
      <c r="B78"/>
    </row>
    <row r="79" spans="1:3" ht="15" customHeight="1" x14ac:dyDescent="0.3">
      <c r="A79"/>
      <c r="B79"/>
    </row>
    <row r="80" spans="1:3" ht="15" customHeight="1" x14ac:dyDescent="0.3">
      <c r="A80"/>
      <c r="B80"/>
    </row>
    <row r="81" spans="1:2" ht="15" customHeight="1" x14ac:dyDescent="0.3">
      <c r="A81"/>
      <c r="B81"/>
    </row>
    <row r="82" spans="1:2" ht="15" customHeight="1" x14ac:dyDescent="0.3">
      <c r="A82"/>
      <c r="B82"/>
    </row>
    <row r="83" spans="1:2" ht="15" customHeight="1" x14ac:dyDescent="0.3">
      <c r="A83"/>
      <c r="B83"/>
    </row>
    <row r="84" spans="1:2" ht="15" customHeight="1" x14ac:dyDescent="0.3">
      <c r="A84"/>
      <c r="B84"/>
    </row>
    <row r="85" spans="1:2" ht="15" customHeight="1" x14ac:dyDescent="0.3">
      <c r="A85"/>
      <c r="B85"/>
    </row>
    <row r="86" spans="1:2" ht="15" customHeight="1" x14ac:dyDescent="0.3">
      <c r="A86"/>
      <c r="B86"/>
    </row>
    <row r="87" spans="1:2" ht="15" customHeight="1" x14ac:dyDescent="0.3">
      <c r="A87"/>
      <c r="B87"/>
    </row>
    <row r="88" spans="1:2" ht="15" customHeight="1" x14ac:dyDescent="0.3">
      <c r="A88"/>
      <c r="B88"/>
    </row>
    <row r="89" spans="1:2" ht="15" customHeight="1" x14ac:dyDescent="0.3">
      <c r="A89"/>
      <c r="B89"/>
    </row>
    <row r="90" spans="1:2" ht="15" customHeight="1" x14ac:dyDescent="0.3">
      <c r="A90"/>
      <c r="B90"/>
    </row>
    <row r="91" spans="1:2" ht="15" customHeight="1" x14ac:dyDescent="0.3">
      <c r="A91"/>
      <c r="B91"/>
    </row>
    <row r="92" spans="1:2" ht="15" customHeight="1" x14ac:dyDescent="0.3">
      <c r="A92"/>
      <c r="B92"/>
    </row>
    <row r="93" spans="1:2" ht="15" customHeight="1" x14ac:dyDescent="0.3">
      <c r="A93"/>
      <c r="B93"/>
    </row>
    <row r="94" spans="1:2" ht="15" customHeight="1" x14ac:dyDescent="0.3">
      <c r="A94"/>
      <c r="B94"/>
    </row>
    <row r="95" spans="1:2" ht="15" customHeight="1" x14ac:dyDescent="0.3">
      <c r="A95"/>
      <c r="B95"/>
    </row>
    <row r="96" spans="1:2" ht="15" customHeight="1" x14ac:dyDescent="0.3">
      <c r="A96"/>
      <c r="B96"/>
    </row>
    <row r="97" spans="1:2" ht="15" customHeight="1" x14ac:dyDescent="0.3">
      <c r="A97"/>
      <c r="B97"/>
    </row>
    <row r="98" spans="1:2" ht="15" customHeight="1" x14ac:dyDescent="0.3">
      <c r="A98"/>
      <c r="B98"/>
    </row>
    <row r="99" spans="1:2" ht="15" customHeight="1" x14ac:dyDescent="0.3">
      <c r="A99"/>
      <c r="B99"/>
    </row>
    <row r="100" spans="1:2" ht="15" customHeight="1" x14ac:dyDescent="0.3">
      <c r="A100"/>
      <c r="B100"/>
    </row>
    <row r="101" spans="1:2" ht="15" customHeight="1" x14ac:dyDescent="0.3">
      <c r="A101"/>
      <c r="B101"/>
    </row>
    <row r="102" spans="1:2" ht="15" customHeight="1" x14ac:dyDescent="0.3">
      <c r="A102"/>
      <c r="B102"/>
    </row>
    <row r="103" spans="1:2" ht="15" customHeight="1" x14ac:dyDescent="0.3">
      <c r="A103"/>
      <c r="B103"/>
    </row>
    <row r="104" spans="1:2" ht="15" customHeight="1" x14ac:dyDescent="0.3">
      <c r="A104"/>
      <c r="B104"/>
    </row>
    <row r="105" spans="1:2" ht="15" customHeight="1" x14ac:dyDescent="0.3">
      <c r="A105"/>
      <c r="B105"/>
    </row>
    <row r="106" spans="1:2" ht="15" customHeight="1" x14ac:dyDescent="0.3">
      <c r="A106"/>
      <c r="B106"/>
    </row>
    <row r="107" spans="1:2" ht="15" customHeight="1" x14ac:dyDescent="0.3">
      <c r="A107"/>
      <c r="B107"/>
    </row>
    <row r="108" spans="1:2" ht="15" customHeight="1" x14ac:dyDescent="0.3">
      <c r="A108"/>
      <c r="B108"/>
    </row>
    <row r="109" spans="1:2" ht="15" customHeight="1" x14ac:dyDescent="0.3">
      <c r="A109"/>
      <c r="B109"/>
    </row>
    <row r="110" spans="1:2" ht="15" customHeight="1" x14ac:dyDescent="0.3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48</v>
      </c>
    </row>
    <row r="5" spans="1:16" ht="15" customHeight="1" x14ac:dyDescent="0.3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3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3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3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3">
      <c r="A9" s="60"/>
    </row>
    <row r="10" spans="1:16" ht="15" customHeight="1" x14ac:dyDescent="0.3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3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3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3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3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3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3">
      <c r="A17" s="60"/>
    </row>
    <row r="18" spans="1:16" ht="15" customHeight="1" x14ac:dyDescent="0.3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3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3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3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136</v>
      </c>
    </row>
    <row r="5" spans="1:16" ht="15" customHeight="1" x14ac:dyDescent="0.3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3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3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3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3">
      <c r="A9" s="60"/>
    </row>
    <row r="10" spans="1:16" ht="15" customHeight="1" x14ac:dyDescent="0.3">
      <c r="A10" s="60" t="s">
        <v>138</v>
      </c>
    </row>
    <row r="11" spans="1:16" ht="15" customHeight="1" x14ac:dyDescent="0.3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3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3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3">
      <c r="A14" s="60"/>
      <c r="B14" s="16" t="s">
        <v>141</v>
      </c>
    </row>
    <row r="15" spans="1:16" ht="15" customHeight="1" x14ac:dyDescent="0.3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169</v>
      </c>
    </row>
    <row r="5" spans="1:16" ht="15" customHeight="1" x14ac:dyDescent="0.3">
      <c r="B5" s="16" t="s">
        <v>31</v>
      </c>
      <c r="F5">
        <f>'S&amp;U'!F29</f>
        <v>59.6</v>
      </c>
    </row>
    <row r="6" spans="1:16" ht="15" customHeight="1" x14ac:dyDescent="0.3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3">
      <c r="B8" s="16" t="s">
        <v>32</v>
      </c>
      <c r="F8">
        <f>'S&amp;U'!F32</f>
        <v>172.84</v>
      </c>
    </row>
    <row r="9" spans="1:16" ht="15" customHeight="1" x14ac:dyDescent="0.3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3">
      <c r="A11" s="15" t="s">
        <v>28</v>
      </c>
    </row>
    <row r="12" spans="1:16" ht="15" customHeight="1" x14ac:dyDescent="0.3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3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3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3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3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3">
      <c r="A17"/>
      <c r="B17"/>
    </row>
    <row r="18" spans="1:16" ht="15" customHeight="1" x14ac:dyDescent="0.3">
      <c r="A18"/>
      <c r="B18" s="16" t="s">
        <v>61</v>
      </c>
      <c r="F18">
        <f>'S&amp;U'!C6</f>
        <v>2142</v>
      </c>
    </row>
    <row r="19" spans="1:16" ht="15" customHeight="1" x14ac:dyDescent="0.3">
      <c r="A19"/>
      <c r="B19" s="16" t="s">
        <v>62</v>
      </c>
      <c r="F19">
        <f>F18/-F15</f>
        <v>-23.959731543624159</v>
      </c>
    </row>
    <row r="20" spans="1:16" ht="15" customHeight="1" x14ac:dyDescent="0.3">
      <c r="A20"/>
      <c r="B20"/>
    </row>
    <row r="21" spans="1:16" ht="15" customHeight="1" x14ac:dyDescent="0.3">
      <c r="A21" s="15" t="s">
        <v>56</v>
      </c>
      <c r="B21"/>
    </row>
    <row r="22" spans="1:16" ht="15" customHeight="1" x14ac:dyDescent="0.3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3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3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3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3">
      <c r="A26"/>
      <c r="B26"/>
    </row>
    <row r="27" spans="1:16" ht="15" customHeight="1" x14ac:dyDescent="0.3">
      <c r="B27" s="16" t="s">
        <v>70</v>
      </c>
      <c r="F27">
        <f>SUM('S&amp;U'!D55:F55)</f>
        <v>204.5</v>
      </c>
    </row>
    <row r="28" spans="1:16" ht="15" customHeight="1" x14ac:dyDescent="0.3">
      <c r="B28" s="16" t="s">
        <v>71</v>
      </c>
      <c r="F28">
        <f>F27/-F15</f>
        <v>-2.2874720357941833</v>
      </c>
    </row>
    <row r="30" spans="1:16" ht="15" customHeight="1" x14ac:dyDescent="0.3">
      <c r="A30" s="15" t="s">
        <v>66</v>
      </c>
    </row>
    <row r="31" spans="1:16" ht="15" customHeight="1" x14ac:dyDescent="0.3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3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3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3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3">
      <c r="A36" s="15" t="s">
        <v>74</v>
      </c>
    </row>
    <row r="37" spans="1:16" ht="15" customHeight="1" x14ac:dyDescent="0.3">
      <c r="B37" s="16" t="s">
        <v>77</v>
      </c>
      <c r="D37">
        <f>NPV('S&amp;U'!D66,'S&amp;U'!E67:O67)</f>
        <v>37.191199292648413</v>
      </c>
    </row>
    <row r="38" spans="1:16" ht="15" customHeight="1" x14ac:dyDescent="0.3">
      <c r="B38" s="16" t="s">
        <v>71</v>
      </c>
      <c r="D38">
        <f>D37/-$F$15</f>
        <v>-0.41600894063365113</v>
      </c>
    </row>
    <row r="40" spans="1:16" ht="15" customHeight="1" x14ac:dyDescent="0.3">
      <c r="B40" s="16" t="s">
        <v>81</v>
      </c>
    </row>
    <row r="41" spans="1:16" ht="15" customHeight="1" x14ac:dyDescent="0.3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3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3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3">
      <c r="B45" s="16" t="s">
        <v>80</v>
      </c>
    </row>
    <row r="46" spans="1:16" ht="15" customHeight="1" x14ac:dyDescent="0.3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3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3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3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3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3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3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3">
      <c r="A8"/>
    </row>
    <row r="9" spans="1:16" ht="15" customHeight="1" x14ac:dyDescent="0.3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3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3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3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3">
      <c r="A13"/>
    </row>
    <row r="14" spans="1:16" ht="15" customHeight="1" x14ac:dyDescent="0.3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3">
      <c r="A15"/>
    </row>
    <row r="16" spans="1:16" ht="15" customHeight="1" x14ac:dyDescent="0.3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3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3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3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3">
      <c r="A20"/>
    </row>
    <row r="21" spans="1:16" ht="15" customHeight="1" x14ac:dyDescent="0.3">
      <c r="A21"/>
      <c r="B21" s="16" t="s">
        <v>161</v>
      </c>
    </row>
    <row r="22" spans="1:16" ht="15" customHeight="1" x14ac:dyDescent="0.3">
      <c r="A22"/>
      <c r="B22" s="16" t="s">
        <v>177</v>
      </c>
    </row>
    <row r="23" spans="1:16" ht="15" customHeight="1" x14ac:dyDescent="0.3">
      <c r="A23"/>
      <c r="B23" s="16" t="s">
        <v>112</v>
      </c>
    </row>
    <row r="24" spans="1:16" ht="15" customHeight="1" x14ac:dyDescent="0.3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3">
      <c r="A25"/>
    </row>
    <row r="26" spans="1:16" ht="15" customHeight="1" x14ac:dyDescent="0.3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3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3">
      <c r="B28"/>
    </row>
    <row r="29" spans="1:16" ht="15" customHeight="1" x14ac:dyDescent="0.3">
      <c r="A29"/>
    </row>
    <row r="30" spans="1:16" ht="15" customHeight="1" x14ac:dyDescent="0.3">
      <c r="A30"/>
    </row>
    <row r="31" spans="1:16" ht="15" customHeight="1" x14ac:dyDescent="0.3">
      <c r="A31"/>
    </row>
    <row r="32" spans="1:16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3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3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3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3">
      <c r="A8"/>
    </row>
    <row r="9" spans="1:16" ht="15" customHeight="1" x14ac:dyDescent="0.3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3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3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3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3">
      <c r="A13"/>
    </row>
    <row r="14" spans="1:16" ht="15" customHeight="1" x14ac:dyDescent="0.3">
      <c r="A14"/>
      <c r="B14" s="16" t="s">
        <v>132</v>
      </c>
    </row>
    <row r="15" spans="1:16" ht="15" customHeight="1" x14ac:dyDescent="0.3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3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3">
      <c r="A17"/>
    </row>
    <row r="18" spans="1:16" ht="15" customHeight="1" x14ac:dyDescent="0.3">
      <c r="A18"/>
      <c r="B18" s="16" t="s">
        <v>176</v>
      </c>
    </row>
    <row r="19" spans="1:16" ht="15" customHeight="1" x14ac:dyDescent="0.3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3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3">
      <c r="A21"/>
    </row>
    <row r="22" spans="1:16" ht="15" customHeight="1" x14ac:dyDescent="0.3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3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3">
      <c r="B24"/>
    </row>
    <row r="25" spans="1:16" ht="15" customHeight="1" x14ac:dyDescent="0.3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3">
      <c r="A26"/>
      <c r="E26" t="str">
        <f>[1]!FR(D26)</f>
        <v/>
      </c>
    </row>
    <row r="27" spans="1:16" ht="15" customHeight="1" x14ac:dyDescent="0.3">
      <c r="A27"/>
    </row>
    <row r="28" spans="1:16" ht="15" customHeight="1" x14ac:dyDescent="0.3">
      <c r="A28"/>
    </row>
    <row r="29" spans="1:16" ht="15" customHeight="1" x14ac:dyDescent="0.3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FE</cp:lastModifiedBy>
  <cp:lastPrinted>2018-11-06T19:46:38Z</cp:lastPrinted>
  <dcterms:created xsi:type="dcterms:W3CDTF">2016-02-03T14:06:14Z</dcterms:created>
  <dcterms:modified xsi:type="dcterms:W3CDTF">2019-03-26T17:21:52Z</dcterms:modified>
</cp:coreProperties>
</file>