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7. Main Model - Syndicated Loan - Final\"/>
    </mc:Choice>
  </mc:AlternateContent>
  <xr:revisionPtr revIDLastSave="0" documentId="13_ncr:1_{E859E1CB-1B2E-4A6B-8CBC-3AE229B4A63F}" xr6:coauthVersionLast="47" xr6:coauthVersionMax="47" xr10:uidLastSave="{00000000-0000-0000-0000-000000000000}"/>
  <bookViews>
    <workbookView xWindow="3038" yWindow="3038" windowWidth="16200" windowHeight="9982" firstSheet="2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I4" i="15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J4" i="15" l="1"/>
  <c r="I42" i="15"/>
  <c r="H40" i="15"/>
  <c r="C36" i="15"/>
  <c r="F10" i="2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/>
  <c r="D26" i="15"/>
  <c r="D16" i="16"/>
  <c r="E28" i="15"/>
  <c r="E16" i="16"/>
  <c r="D28" i="15"/>
  <c r="F16" i="16"/>
  <c r="F23" i="15" l="1"/>
  <c r="F25" i="15" s="1"/>
  <c r="F26" i="15"/>
  <c r="E29" i="15"/>
  <c r="E30" i="15" s="1"/>
  <c r="D29" i="15"/>
  <c r="D30" i="15" s="1"/>
  <c r="D7" i="2"/>
  <c r="D15" i="18" s="1"/>
  <c r="F28" i="15" l="1"/>
  <c r="F29" i="15" s="1"/>
  <c r="F30" i="15" s="1"/>
  <c r="G23" i="15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22" i="18" s="1"/>
  <c r="D25" i="18" s="1"/>
  <c r="D26" i="18" s="1"/>
  <c r="D15" i="17"/>
  <c r="E20" i="18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2" i="18"/>
  <c r="E25" i="18" s="1"/>
  <c r="E26" i="18" s="1"/>
  <c r="E23" i="16" l="1"/>
  <c r="E4" i="16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I26" i="14"/>
  <c r="I8" i="15" s="1"/>
  <c r="I13" i="15" s="1"/>
  <c r="N27" i="14" l="1"/>
  <c r="N4" i="18" s="1"/>
  <c r="N9" i="18" s="1"/>
  <c r="N12" i="18" s="1"/>
  <c r="J27" i="14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N12" i="17" l="1"/>
  <c r="K4" i="18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24" i="15" l="1"/>
  <c r="G25" i="15" l="1"/>
  <c r="G16" i="16" l="1"/>
  <c r="G26" i="15"/>
  <c r="G28" i="15"/>
  <c r="H23" i="15"/>
  <c r="G29" i="15" l="1"/>
  <c r="G30" i="15" s="1"/>
  <c r="G17" i="15" s="1"/>
  <c r="G32" i="15" s="1"/>
  <c r="H16" i="16"/>
  <c r="I16" i="16"/>
  <c r="J16" i="16"/>
  <c r="K16" i="16"/>
  <c r="L16" i="16"/>
  <c r="L20" i="16" s="1"/>
  <c r="M16" i="16"/>
  <c r="M20" i="16" s="1"/>
  <c r="N16" i="16"/>
  <c r="N20" i="16" s="1"/>
  <c r="O16" i="16"/>
  <c r="O20" i="16" s="1"/>
  <c r="P16" i="16"/>
  <c r="P20" i="16" s="1"/>
  <c r="G20" i="16"/>
  <c r="H20" i="16"/>
  <c r="I20" i="16"/>
  <c r="J20" i="16"/>
  <c r="K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K21" i="18"/>
  <c r="L21" i="18"/>
  <c r="L22" i="18" s="1"/>
  <c r="L25" i="18" s="1"/>
  <c r="M21" i="18"/>
  <c r="N21" i="18"/>
  <c r="O21" i="18"/>
  <c r="O22" i="18" s="1"/>
  <c r="O25" i="18" s="1"/>
  <c r="P21" i="18"/>
  <c r="P22" i="18" s="1"/>
  <c r="P25" i="18" s="1"/>
  <c r="J22" i="18"/>
  <c r="J25" i="18" s="1"/>
  <c r="K22" i="18"/>
  <c r="K25" i="18" s="1"/>
  <c r="M22" i="18"/>
  <c r="M25" i="18" s="1"/>
  <c r="N22" i="18"/>
  <c r="N25" i="18" s="1"/>
  <c r="I15" i="15"/>
  <c r="J15" i="15"/>
  <c r="M15" i="15"/>
  <c r="N15" i="15"/>
  <c r="H15" i="15"/>
  <c r="H24" i="15" s="1"/>
  <c r="H25" i="15" s="1"/>
  <c r="H28" i="15" s="1"/>
  <c r="K15" i="15"/>
  <c r="L15" i="15"/>
  <c r="O15" i="15"/>
  <c r="P15" i="15"/>
  <c r="G22" i="16" l="1"/>
  <c r="G23" i="16" s="1"/>
  <c r="H29" i="15"/>
  <c r="H22" i="16"/>
  <c r="H23" i="16" s="1"/>
  <c r="I11" i="17"/>
  <c r="I15" i="17" s="1"/>
  <c r="G4" i="16"/>
  <c r="G7" i="16" s="1"/>
  <c r="G12" i="16" s="1"/>
  <c r="H24" i="18"/>
  <c r="H26" i="18" s="1"/>
  <c r="I23" i="15"/>
  <c r="I24" i="15" s="1"/>
  <c r="H26" i="15"/>
  <c r="G25" i="16" l="1"/>
  <c r="H30" i="15"/>
  <c r="H17" i="15" s="1"/>
  <c r="H32" i="15" s="1"/>
  <c r="I25" i="15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I28" i="15"/>
  <c r="J23" i="15"/>
  <c r="I26" i="15"/>
  <c r="K11" i="17"/>
  <c r="K15" i="17" s="1"/>
  <c r="J22" i="16"/>
  <c r="J23" i="16" s="1"/>
  <c r="I29" i="15" l="1"/>
  <c r="I30" i="15" s="1"/>
  <c r="I17" i="15" s="1"/>
  <c r="I32" i="15" s="1"/>
  <c r="L11" i="17"/>
  <c r="L15" i="17" s="1"/>
  <c r="K22" i="16"/>
  <c r="K23" i="16" s="1"/>
  <c r="J24" i="15"/>
  <c r="J25" i="15" s="1"/>
  <c r="J4" i="16"/>
  <c r="J7" i="16" s="1"/>
  <c r="J12" i="16" s="1"/>
  <c r="J25" i="16" s="1"/>
  <c r="K24" i="18"/>
  <c r="K26" i="18" s="1"/>
  <c r="K23" i="15" l="1"/>
  <c r="J28" i="15"/>
  <c r="J26" i="15"/>
  <c r="L22" i="16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29" i="15"/>
  <c r="J30" i="15" s="1"/>
  <c r="J17" i="15" s="1"/>
  <c r="J32" i="15" s="1"/>
  <c r="M22" i="16"/>
  <c r="M23" i="16" s="1"/>
  <c r="N11" i="17"/>
  <c r="N15" i="17" s="1"/>
  <c r="K24" i="15"/>
  <c r="K25" i="15" s="1"/>
  <c r="K28" i="15" l="1"/>
  <c r="L23" i="15"/>
  <c r="K26" i="15"/>
  <c r="O11" i="17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L24" i="15"/>
  <c r="L25" i="15" s="1"/>
  <c r="P11" i="17"/>
  <c r="P15" i="17" s="1"/>
  <c r="P22" i="16" s="1"/>
  <c r="P23" i="16" s="1"/>
  <c r="O22" i="16"/>
  <c r="O23" i="16" s="1"/>
  <c r="K29" i="15"/>
  <c r="K30" i="15" s="1"/>
  <c r="K17" i="15" s="1"/>
  <c r="K32" i="15" s="1"/>
  <c r="M23" i="15" l="1"/>
  <c r="L28" i="15"/>
  <c r="L26" i="15"/>
  <c r="O4" i="16"/>
  <c r="O7" i="16" s="1"/>
  <c r="O12" i="16" s="1"/>
  <c r="O25" i="16" s="1"/>
  <c r="P24" i="18"/>
  <c r="P26" i="18" s="1"/>
  <c r="P4" i="16" s="1"/>
  <c r="P7" i="16" s="1"/>
  <c r="P12" i="16" s="1"/>
  <c r="P25" i="16" s="1"/>
  <c r="L29" i="15" l="1"/>
  <c r="L30" i="15" s="1"/>
  <c r="L17" i="15" s="1"/>
  <c r="L32" i="15" s="1"/>
  <c r="M24" i="15"/>
  <c r="M25" i="15" s="1"/>
  <c r="M28" i="15" l="1"/>
  <c r="N23" i="15"/>
  <c r="M26" i="15"/>
  <c r="N24" i="15" l="1"/>
  <c r="N25" i="15" s="1"/>
  <c r="M29" i="15"/>
  <c r="M30" i="15" s="1"/>
  <c r="M17" i="15" s="1"/>
  <c r="M32" i="15" s="1"/>
  <c r="N28" i="15" l="1"/>
  <c r="O23" i="15"/>
  <c r="N26" i="15"/>
  <c r="N29" i="15" l="1"/>
  <c r="N30" i="15" s="1"/>
  <c r="N17" i="15" s="1"/>
  <c r="N32" i="15" s="1"/>
  <c r="O24" i="15"/>
  <c r="O25" i="15" s="1"/>
  <c r="O28" i="15" l="1"/>
  <c r="P23" i="15"/>
  <c r="O26" i="15"/>
  <c r="O29" i="15" l="1"/>
  <c r="O30" i="15" s="1"/>
  <c r="O17" i="15" s="1"/>
  <c r="O32" i="15" s="1"/>
  <c r="P24" i="15"/>
  <c r="P25" i="15" s="1"/>
  <c r="P28" i="15" l="1"/>
  <c r="P29" i="15" s="1"/>
  <c r="P26" i="15"/>
  <c r="P30" i="15" s="1"/>
  <c r="P17" i="15" s="1"/>
  <c r="P32" i="15" s="1"/>
  <c r="D42" i="15"/>
  <c r="D43" i="15" s="1"/>
  <c r="E42" i="15"/>
  <c r="E39" i="15" l="1"/>
  <c r="E43" i="15" s="1"/>
  <c r="E44" i="15" s="1"/>
  <c r="D44" i="15"/>
  <c r="D46" i="15"/>
  <c r="E48" i="15" l="1"/>
  <c r="D48" i="15"/>
  <c r="F39" i="15"/>
  <c r="F43" i="15" s="1"/>
  <c r="F44" i="15" s="1"/>
  <c r="E46" i="15"/>
  <c r="D47" i="15"/>
  <c r="E47" i="15"/>
  <c r="G39" i="15" l="1"/>
  <c r="G43" i="15" s="1"/>
  <c r="F46" i="15"/>
  <c r="F47" i="15" s="1"/>
  <c r="F48" i="15" s="1"/>
  <c r="G44" i="15" l="1"/>
  <c r="G48" i="15" s="1"/>
  <c r="H39" i="15"/>
  <c r="H43" i="15" s="1"/>
  <c r="H44" i="15" l="1"/>
  <c r="H48" i="15" s="1"/>
  <c r="I39" i="15"/>
  <c r="I43" i="15" s="1"/>
  <c r="J39" i="15" s="1"/>
  <c r="J43" i="15" s="1"/>
  <c r="I44" i="15"/>
  <c r="I48" i="15" s="1"/>
  <c r="J44" i="15" l="1"/>
  <c r="J48" i="15" s="1"/>
  <c r="K39" i="15"/>
  <c r="K43" i="15" s="1"/>
  <c r="K44" i="15"/>
  <c r="K48" i="15" s="1"/>
  <c r="L39" i="15" l="1"/>
  <c r="L43" i="15" s="1"/>
  <c r="M39" i="15" s="1"/>
  <c r="M43" i="15" s="1"/>
  <c r="L44" i="15"/>
  <c r="L48" i="15" s="1"/>
  <c r="M44" i="15" l="1"/>
  <c r="M48" i="15" s="1"/>
  <c r="N39" i="15"/>
  <c r="N43" i="15" s="1"/>
  <c r="N44" i="15"/>
  <c r="N48" i="15" s="1"/>
  <c r="O39" i="15" l="1"/>
  <c r="O43" i="15" s="1"/>
  <c r="P39" i="15" l="1"/>
  <c r="P43" i="15" s="1"/>
  <c r="P44" i="15" s="1"/>
  <c r="P48" i="15" s="1"/>
  <c r="O44" i="15"/>
  <c r="O4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<sst xmlns="http://schemas.openxmlformats.org/spreadsheetml/2006/main" count="355" uniqueCount="201">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</sst>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32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149.81295864577066</v>
      </c>
      <c r="H32">
        <f t="shared" ref="H32:P32" si="12">H17+H24</f>
        <v>296.57744302389119</v>
      </c>
      <c r="I32">
        <f t="shared" si="12"/>
        <v>451.37487686460383</v>
      </c>
      <c r="J32">
        <f t="shared" si="12"/>
        <v>464.41353229136882</v>
      </c>
      <c r="K32">
        <f t="shared" si="12"/>
        <v>463.79814767598418</v>
      </c>
      <c r="L32">
        <f t="shared" si="12"/>
        <v>463.1827630605996</v>
      </c>
      <c r="M32">
        <f t="shared" si="12"/>
        <v>462.56737844521501</v>
      </c>
      <c r="N32">
        <f t="shared" si="12"/>
        <v>250.61825789645755</v>
      </c>
      <c r="O32">
        <f t="shared" si="12"/>
        <v>17.875883125326194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1850.02</v>
      </c>
      <c r="I39">
        <f t="shared" si="14"/>
        <v>1850.06</v>
      </c>
      <c r="J39">
        <f t="shared" si="14"/>
        <v>1850.07</v>
      </c>
      <c r="K39">
        <f t="shared" si="14"/>
        <v>1850.07</v>
      </c>
      <c r="L39">
        <f t="shared" si="14"/>
        <v>1850.07</v>
      </c>
      <c r="M39">
        <f t="shared" si="14"/>
        <v>1850.07</v>
      </c>
      <c r="N39">
        <f t="shared" si="14"/>
        <v>1850.07</v>
      </c>
      <c r="O39">
        <f t="shared" si="14"/>
        <v>1850.07</v>
      </c>
      <c r="P39">
        <f t="shared" si="14"/>
        <v>1850.07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5">SUM(E39:E42)</f>
        <v>1114.6508369951489</v>
      </c>
      <c r="F43">
        <f t="shared" si="15"/>
        <v>1850</v>
      </c>
      <c r="G43">
        <f t="shared" si="15"/>
        <v>1850.02</v>
      </c>
      <c r="H43">
        <f t="shared" ref="H43" si="16">SUM(H39:H42)</f>
        <v>1850.06</v>
      </c>
      <c r="I43">
        <f t="shared" ref="I43" si="17">SUM(I39:I42)</f>
        <v>1850.07</v>
      </c>
      <c r="J43">
        <f t="shared" ref="J43" si="18">SUM(J39:J42)</f>
        <v>1850.07</v>
      </c>
      <c r="K43">
        <f t="shared" ref="K43" si="19">SUM(K39:K42)</f>
        <v>1850.07</v>
      </c>
      <c r="L43">
        <f t="shared" ref="L43" si="20">SUM(L39:L42)</f>
        <v>1850.07</v>
      </c>
      <c r="M43">
        <f t="shared" ref="M43" si="21">SUM(M39:M42)</f>
        <v>1850.07</v>
      </c>
      <c r="N43">
        <f t="shared" ref="N43" si="22">SUM(N39:N42)</f>
        <v>1850.07</v>
      </c>
      <c r="O43">
        <f t="shared" ref="O43" si="23">SUM(O39:O42)</f>
        <v>1850.07</v>
      </c>
      <c r="P43">
        <f t="shared" ref="P43" si="24">SUM(P39:P42)</f>
        <v>1850.07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5">-$C$36*AVERAGE(D43:E43)</f>
        <v>-27.567433228278837</v>
      </c>
      <c r="F44">
        <f t="shared" si="25"/>
        <v>-59.293016739902981</v>
      </c>
      <c r="G44">
        <f t="shared" si="25"/>
        <v>-74.000399999999999</v>
      </c>
      <c r="H44">
        <f t="shared" ref="H44" si="26">-$C$36*AVERAGE(G43:H43)</f>
        <v>-74.001599999999996</v>
      </c>
      <c r="I44">
        <f t="shared" ref="I44" si="27">-$C$36*AVERAGE(H43:I43)</f>
        <v>-74.002600000000001</v>
      </c>
      <c r="J44">
        <f t="shared" ref="J44" si="28">-$C$36*AVERAGE(I43:J43)</f>
        <v>-74.002799999999993</v>
      </c>
      <c r="K44">
        <f t="shared" ref="K44" si="29">-$C$36*AVERAGE(J43:K43)</f>
        <v>-74.002799999999993</v>
      </c>
      <c r="L44">
        <f t="shared" ref="L44" si="30">-$C$36*AVERAGE(K43:L43)</f>
        <v>-74.002799999999993</v>
      </c>
      <c r="M44">
        <f t="shared" ref="M44" si="31">-$C$36*AVERAGE(L43:M43)</f>
        <v>-74.002799999999993</v>
      </c>
      <c r="N44">
        <f t="shared" ref="N44" si="32">-$C$36*AVERAGE(M43:N43)</f>
        <v>-74.002799999999993</v>
      </c>
      <c r="O44">
        <f t="shared" ref="O44" si="33">-$C$36*AVERAGE(N43:O43)</f>
        <v>-74.002799999999993</v>
      </c>
      <c r="P44">
        <f t="shared" ref="P44" si="34">-$C$36*AVERAGE(O43:P43)</f>
        <v>-74.002799999999993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5">-$C$37*AVERAGE(D46:E46)</f>
        <v>-11.608141692930289</v>
      </c>
      <c r="F47">
        <f t="shared" si="35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-74.000399999999999</v>
      </c>
      <c r="H48">
        <f>IF(AND(H4&gt;$C$35,switch=1),Finance!H44+Finance!H47,0)</f>
        <v>-74.001599999999996</v>
      </c>
      <c r="I48">
        <f>IF(AND(I4&gt;$C$35,switch=1),Finance!I44+Finance!I47,0)</f>
        <v>-74.002600000000001</v>
      </c>
      <c r="J48">
        <f>IF(AND(J4&gt;$C$35,switch=1),Finance!J44+Finance!J47,0)</f>
        <v>-74.002799999999993</v>
      </c>
      <c r="K48">
        <f>IF(AND(K4&gt;$C$35,switch=1),Finance!K44+Finance!K47,0)</f>
        <v>-74.002799999999993</v>
      </c>
      <c r="L48">
        <f>IF(AND(L4&gt;$C$35,switch=1),Finance!L44+Finance!L47,0)</f>
        <v>-74.002799999999993</v>
      </c>
      <c r="M48">
        <f>IF(AND(M4&gt;$C$35,switch=1),Finance!M44+Finance!M47,0)</f>
        <v>-74.002799999999993</v>
      </c>
      <c r="N48">
        <f>IF(AND(N4&gt;$C$35,switch=1),Finance!N44+Finance!N47,0)</f>
        <v>-74.002799999999993</v>
      </c>
      <c r="O48">
        <f>IF(AND(O4&gt;$C$35,switch=1),Finance!O44+Finance!O47,0)</f>
        <v>-74.002799999999993</v>
      </c>
      <c r="P48">
        <f>IF(AND(P4&gt;$C$35,switch=1),Finance!P44+Finance!P47,0)</f>
        <v>-74.002799999999993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1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A198F-6247-4D84-86A4-1B30808817C9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80F34F1F-74E3-49A8-BEB6-F64B70B7B2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38A86-83EE-4325-A8D0-6B42C9372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