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wsporg-my.sharepoint.com/personal/juan_cabrera_fe_training/Documents/FE/Materials/Felix Recordings/Project Financier/8090 Building a Full Project Finance Model/1. Main Model - Uses of Funds - Development/"/>
    </mc:Choice>
  </mc:AlternateContent>
  <xr:revisionPtr revIDLastSave="0" documentId="8_{2E4F413C-93C7-44A2-9BA6-498087C9FFD2}" xr6:coauthVersionLast="47" xr6:coauthVersionMax="47" xr10:uidLastSave="{00000000-0000-0000-0000-000000000000}"/>
  <bookViews>
    <workbookView xWindow="-98" yWindow="-98" windowWidth="21795" windowHeight="13875" activeTab="2" xr2:uid="{00000000-000D-0000-FFFF-FFFF00000000}"/>
  </bookViews>
  <sheets>
    <sheet name="Welcome" sheetId="1" r:id="rId1"/>
    <sheet name="Info" sheetId="6" r:id="rId2"/>
    <sheet name="S&amp;U" sheetId="2" r:id="rId3"/>
    <sheet name="Finance" sheetId="15" r:id="rId4"/>
    <sheet name="Revenues" sheetId="11" r:id="rId5"/>
    <sheet name="Calcs" sheetId="17" r:id="rId6"/>
    <sheet name="Depletion" sheetId="12" r:id="rId7"/>
    <sheet name="IS" sheetId="14" r:id="rId8"/>
    <sheet name="BS" sheetId="16" r:id="rId9"/>
    <sheet name="CFS" sheetId="18" r:id="rId10"/>
  </sheets>
  <definedNames>
    <definedName name="switch">Info!$N$10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5" l="1"/>
  <c r="Q33" i="2" l="1"/>
  <c r="Q30" i="2"/>
  <c r="B9" i="15" l="1"/>
  <c r="B11" i="15"/>
  <c r="B10" i="15"/>
  <c r="B8" i="15"/>
  <c r="B20" i="11" l="1"/>
  <c r="B15" i="11"/>
  <c r="B14" i="11"/>
  <c r="D4" i="15"/>
  <c r="E4" i="15" s="1"/>
  <c r="F4" i="15" s="1"/>
  <c r="G4" i="15" s="1"/>
  <c r="H4" i="15" s="1"/>
  <c r="I4" i="15" s="1"/>
  <c r="J4" i="15" s="1"/>
  <c r="K4" i="15" s="1"/>
  <c r="L4" i="15" s="1"/>
  <c r="M4" i="15" s="1"/>
  <c r="N4" i="15" s="1"/>
  <c r="O4" i="15" s="1"/>
  <c r="P4" i="15" l="1"/>
  <c r="B7" i="18" l="1"/>
  <c r="B6" i="18"/>
  <c r="B5" i="18"/>
  <c r="E2" i="18"/>
  <c r="D2" i="18" s="1"/>
  <c r="A2" i="18"/>
  <c r="B7" i="17"/>
  <c r="B6" i="17"/>
  <c r="B5" i="17"/>
  <c r="E2" i="17"/>
  <c r="D2" i="17" s="1"/>
  <c r="A2" i="17"/>
  <c r="F2" i="18" l="1"/>
  <c r="G2" i="18" s="1"/>
  <c r="H2" i="18" s="1"/>
  <c r="I2" i="18" s="1"/>
  <c r="J2" i="18" s="1"/>
  <c r="K2" i="18" s="1"/>
  <c r="L2" i="18" s="1"/>
  <c r="M2" i="18" s="1"/>
  <c r="N2" i="18" s="1"/>
  <c r="O2" i="18" s="1"/>
  <c r="P2" i="18" s="1"/>
  <c r="F2" i="17"/>
  <c r="G2" i="17" s="1"/>
  <c r="H2" i="17" s="1"/>
  <c r="I2" i="17" s="1"/>
  <c r="J2" i="17" s="1"/>
  <c r="K2" i="17" s="1"/>
  <c r="L2" i="17" s="1"/>
  <c r="M2" i="17" s="1"/>
  <c r="N2" i="17" s="1"/>
  <c r="O2" i="17" s="1"/>
  <c r="P2" i="17" s="1"/>
  <c r="E2" i="16"/>
  <c r="D2" i="16" s="1"/>
  <c r="A2" i="16"/>
  <c r="E2" i="15"/>
  <c r="D2" i="15" s="1"/>
  <c r="A2" i="15"/>
  <c r="F32" i="2"/>
  <c r="B6" i="14"/>
  <c r="B7" i="14"/>
  <c r="B5" i="14"/>
  <c r="E2" i="14"/>
  <c r="D2" i="14" s="1"/>
  <c r="A2" i="14"/>
  <c r="E2" i="2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B6" i="2"/>
  <c r="E2" i="12"/>
  <c r="D2" i="12" s="1"/>
  <c r="A2" i="12"/>
  <c r="F2" i="16" l="1"/>
  <c r="G2" i="16" s="1"/>
  <c r="H2" i="16" s="1"/>
  <c r="I2" i="16" s="1"/>
  <c r="J2" i="16" s="1"/>
  <c r="K2" i="16" s="1"/>
  <c r="L2" i="16" s="1"/>
  <c r="M2" i="16" s="1"/>
  <c r="N2" i="16" s="1"/>
  <c r="O2" i="16" s="1"/>
  <c r="P2" i="16" s="1"/>
  <c r="F2" i="15"/>
  <c r="G2" i="15" s="1"/>
  <c r="H2" i="15" s="1"/>
  <c r="I2" i="15" s="1"/>
  <c r="J2" i="15" s="1"/>
  <c r="K2" i="15" s="1"/>
  <c r="L2" i="15" s="1"/>
  <c r="M2" i="15" s="1"/>
  <c r="N2" i="15" s="1"/>
  <c r="O2" i="15" s="1"/>
  <c r="P2" i="15" s="1"/>
  <c r="F2" i="14"/>
  <c r="G2" i="14" s="1"/>
  <c r="H2" i="14" s="1"/>
  <c r="I2" i="14" s="1"/>
  <c r="J2" i="14" s="1"/>
  <c r="K2" i="14" s="1"/>
  <c r="L2" i="14" s="1"/>
  <c r="M2" i="14" s="1"/>
  <c r="N2" i="14" s="1"/>
  <c r="O2" i="14" s="1"/>
  <c r="P2" i="14" s="1"/>
  <c r="D2" i="2"/>
  <c r="F2" i="12"/>
  <c r="G2" i="12" s="1"/>
  <c r="H2" i="12" s="1"/>
  <c r="I2" i="12" s="1"/>
  <c r="J2" i="12" s="1"/>
  <c r="K2" i="12" s="1"/>
  <c r="L2" i="12" s="1"/>
  <c r="M2" i="12" s="1"/>
  <c r="N2" i="12" s="1"/>
  <c r="O2" i="12" s="1"/>
  <c r="P2" i="12" s="1"/>
  <c r="E2" i="11"/>
  <c r="D2" i="11" s="1"/>
  <c r="A2" i="11"/>
  <c r="F2" i="11" l="1"/>
  <c r="G2" i="11" s="1"/>
  <c r="H2" i="11" s="1"/>
  <c r="I2" i="11" s="1"/>
  <c r="J2" i="11" s="1"/>
  <c r="K2" i="11" s="1"/>
  <c r="L2" i="11" s="1"/>
  <c r="M2" i="11" s="1"/>
  <c r="N2" i="11" s="1"/>
  <c r="O2" i="11" s="1"/>
  <c r="P2" i="11" s="1"/>
  <c r="A7" i="1"/>
  <c r="A2" i="2" l="1"/>
  <c r="A1" i="6" l="1"/>
  <c r="D11" i="2" l="1"/>
  <c r="E11" i="2"/>
  <c r="F11" i="2"/>
  <c r="C1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F10" authorId="0" shapeId="0" xr:uid="{DEF23B06-DD16-484A-88FB-7C7140F45CBA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 rough estimate based on a 7 year straight line amortization plus interest.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Alastair Matchett</author>
  </authors>
  <commentList>
    <comment ref="B36" authorId="0" shapeId="0" xr:uid="{D91BDFCD-5AB7-45CF-89E3-0C65E7EC82C1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Assume ARO is created at the end of the first year when drilling starts in earnest.</t>
        </r>
      </text>
    </comment>
  </commentList>
</comments>
</file>

<file path=xl/sharedStrings.xml><?xml version="1.0" encoding="utf-8"?>
<sst xmlns="http://schemas.openxmlformats.org/spreadsheetml/2006/main" count="355" uniqueCount="201">
  <si>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</si>
  <si>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</si>
  <si>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</si>
  <si>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</si>
  <si>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</si>
  <si>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</si>
  <si>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</si>
  <si>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</si>
  <si>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</si>
  <si>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</si>
  <si>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</si>
  <si>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</si>
  <si>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</si>
  <si>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</si>
  <si>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</si>
  <si>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</si>
  <si>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</si>
  <si>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</si>
  <si>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Modeling an income statement</t>
  </si>
  <si>
    <t>Modeling a balance sheet</t>
  </si>
  <si>
    <t>Modeling a cash flow statement</t>
  </si>
  <si>
    <t>Assumptions, income statement, balance sheet, cash flow statement</t>
  </si>
  <si>
    <t>Model 2</t>
  </si>
  <si>
    <t>Model 1</t>
  </si>
  <si>
    <t>Modeling interest</t>
  </si>
  <si>
    <t>Dealing with circular references</t>
  </si>
  <si>
    <t>US$</t>
  </si>
  <si>
    <t>Assumptions</t>
  </si>
  <si>
    <t>Reserves</t>
  </si>
  <si>
    <t>% production</t>
  </si>
  <si>
    <t>Total</t>
  </si>
  <si>
    <t>Crude oil reserves MMBOE</t>
  </si>
  <si>
    <t>NGL reserves 1,000 cubic feet</t>
  </si>
  <si>
    <t>NGL production 1,000 cubic feet</t>
  </si>
  <si>
    <t>Crude oil production MMBOE</t>
  </si>
  <si>
    <t>NGL production MMBOE</t>
  </si>
  <si>
    <t>Key conversions</t>
  </si>
  <si>
    <t>NGL cubic feet per barrel of oil equivalent</t>
  </si>
  <si>
    <t xml:space="preserve"> Total production MMBOE</t>
  </si>
  <si>
    <t>Brent oil price forecast</t>
  </si>
  <si>
    <t>Construction</t>
  </si>
  <si>
    <t>Operation</t>
  </si>
  <si>
    <t>Revenues</t>
  </si>
  <si>
    <t>Lifting costs per BOE US$</t>
  </si>
  <si>
    <t>Transportation costs per BOE US$</t>
  </si>
  <si>
    <t xml:space="preserve"> Total variable costs per BOE US$</t>
  </si>
  <si>
    <t>Total variable costs US$MM</t>
  </si>
  <si>
    <t>Total BOE revenues</t>
  </si>
  <si>
    <t>Revenues and variable costs</t>
  </si>
  <si>
    <t>Total oil reserves MMBOE</t>
  </si>
  <si>
    <t>Total reserves MMBOE</t>
  </si>
  <si>
    <t xml:space="preserve">Capex </t>
  </si>
  <si>
    <t>Drilling</t>
  </si>
  <si>
    <t>Pre-spud</t>
  </si>
  <si>
    <t>Testing / completion</t>
  </si>
  <si>
    <t>Depletion</t>
  </si>
  <si>
    <t>Property, plant and equipment</t>
  </si>
  <si>
    <t>Beginning balance</t>
  </si>
  <si>
    <t>Capex</t>
  </si>
  <si>
    <t xml:space="preserve"> Ending balance</t>
  </si>
  <si>
    <t>Total development capex</t>
  </si>
  <si>
    <t>Total development costs</t>
  </si>
  <si>
    <t>Depletion per BOE</t>
  </si>
  <si>
    <t>NGL reserves MMBOE</t>
  </si>
  <si>
    <t>Total production MMBOE</t>
  </si>
  <si>
    <t>Depletion and amortization</t>
  </si>
  <si>
    <t>Soft costs</t>
  </si>
  <si>
    <t>Petroleum consultants</t>
  </si>
  <si>
    <t>Legal / accounting</t>
  </si>
  <si>
    <t xml:space="preserve"> Total soft costs spend</t>
  </si>
  <si>
    <t>Total soft costs</t>
  </si>
  <si>
    <t>Amortization per BOE</t>
  </si>
  <si>
    <t>Soft costs spend</t>
  </si>
  <si>
    <t>Amortization</t>
  </si>
  <si>
    <t>Asset retirement obligation</t>
  </si>
  <si>
    <t>Projected termination spend</t>
  </si>
  <si>
    <t>Discount rate</t>
  </si>
  <si>
    <t>Net present value</t>
  </si>
  <si>
    <t>Accrued interest</t>
  </si>
  <si>
    <t>Asset retirement spend</t>
  </si>
  <si>
    <t>Asset retirement obligation liability</t>
  </si>
  <si>
    <t>Asset retirement obligation asset</t>
  </si>
  <si>
    <t>Sources and uses of funds</t>
  </si>
  <si>
    <t>Total uses of funds</t>
  </si>
  <si>
    <t>Total sources of funds</t>
  </si>
  <si>
    <t>Uses and sources of funds</t>
  </si>
  <si>
    <t>Equity % capital</t>
  </si>
  <si>
    <t>Percent of spend</t>
  </si>
  <si>
    <t>Interest rate</t>
  </si>
  <si>
    <t>Commitment fee</t>
  </si>
  <si>
    <t>Drawdown</t>
  </si>
  <si>
    <t>Repayment</t>
  </si>
  <si>
    <t>Interest expense</t>
  </si>
  <si>
    <t>Unused facility</t>
  </si>
  <si>
    <t>Returns to equity holders</t>
  </si>
  <si>
    <t>Year count</t>
  </si>
  <si>
    <t>Spread over</t>
  </si>
  <si>
    <t>LIBOR</t>
  </si>
  <si>
    <t xml:space="preserve">Commitment </t>
  </si>
  <si>
    <t>fee</t>
  </si>
  <si>
    <t>Free cash flows to equity holders</t>
  </si>
  <si>
    <t>Internal rate of return</t>
  </si>
  <si>
    <t>Income statement</t>
  </si>
  <si>
    <t>Crude oil revenues</t>
  </si>
  <si>
    <t>NGL revenues</t>
  </si>
  <si>
    <t>Lifting costs</t>
  </si>
  <si>
    <t>Transportation costs</t>
  </si>
  <si>
    <t xml:space="preserve"> Gross profit</t>
  </si>
  <si>
    <t>Royalties / license costs % of revenue</t>
  </si>
  <si>
    <t>Royalties</t>
  </si>
  <si>
    <t>Operational expenditure</t>
  </si>
  <si>
    <t xml:space="preserve"> Operating profit</t>
  </si>
  <si>
    <t>Interest on asset retirement obligation</t>
  </si>
  <si>
    <t xml:space="preserve"> Profit before tax</t>
  </si>
  <si>
    <t>Tax expense</t>
  </si>
  <si>
    <t>Tax rate</t>
  </si>
  <si>
    <t xml:space="preserve"> Net income</t>
  </si>
  <si>
    <t>Balance sheet</t>
  </si>
  <si>
    <t>Cash</t>
  </si>
  <si>
    <t>Working capital</t>
  </si>
  <si>
    <t>Accounts receivable</t>
  </si>
  <si>
    <t>Inventory</t>
  </si>
  <si>
    <t>Accounts payable</t>
  </si>
  <si>
    <t>Accounts receivable days (DSO)</t>
  </si>
  <si>
    <t>Inventory days (DIO)</t>
  </si>
  <si>
    <t>Accounts payable days (DPO)</t>
  </si>
  <si>
    <t>Inventory build up %</t>
  </si>
  <si>
    <t xml:space="preserve"> Total current assets</t>
  </si>
  <si>
    <t xml:space="preserve"> Total cost of goods sold</t>
  </si>
  <si>
    <t>Net PP&amp;E</t>
  </si>
  <si>
    <t>Asset retirement asset</t>
  </si>
  <si>
    <t xml:space="preserve"> Total assets</t>
  </si>
  <si>
    <t>Revolving credit facility / letter of credit</t>
  </si>
  <si>
    <t>Drawdown (repayment)</t>
  </si>
  <si>
    <t xml:space="preserve"> Total current liabilities</t>
  </si>
  <si>
    <t xml:space="preserve"> Total liabilities</t>
  </si>
  <si>
    <t>Operating working capital</t>
  </si>
  <si>
    <t xml:space="preserve"> Operating working capital</t>
  </si>
  <si>
    <t>Shareholders' equity</t>
  </si>
  <si>
    <t>Net income</t>
  </si>
  <si>
    <t>Issuance</t>
  </si>
  <si>
    <t>Dividends</t>
  </si>
  <si>
    <t xml:space="preserve"> Ending</t>
  </si>
  <si>
    <t>Calculations</t>
  </si>
  <si>
    <t>Finance</t>
  </si>
  <si>
    <t xml:space="preserve"> Total liabilities and equity</t>
  </si>
  <si>
    <t>Check</t>
  </si>
  <si>
    <t>Cash flow statement</t>
  </si>
  <si>
    <t xml:space="preserve"> Funds from operations</t>
  </si>
  <si>
    <t>(Inc) dec in operating working capital</t>
  </si>
  <si>
    <t xml:space="preserve"> Cash flow from operations</t>
  </si>
  <si>
    <t>(Capital expenditure)</t>
  </si>
  <si>
    <t xml:space="preserve"> Cash flow from investing activities</t>
  </si>
  <si>
    <t>Inc (dec) in revolving credit facility</t>
  </si>
  <si>
    <t>(Dividends)</t>
  </si>
  <si>
    <t xml:space="preserve"> Cash flow from financing</t>
  </si>
  <si>
    <t>Beginning cash</t>
  </si>
  <si>
    <t>Net cash flow</t>
  </si>
  <si>
    <t xml:space="preserve"> Ending cash</t>
  </si>
  <si>
    <t>Issuance of equity</t>
  </si>
  <si>
    <t>Cash flow for debt servicing</t>
  </si>
  <si>
    <t>Interest on revolving credit facility</t>
  </si>
  <si>
    <t>Cash capitalized interest</t>
  </si>
  <si>
    <t>Non-cash capitalized interest</t>
  </si>
  <si>
    <t>(Cash soft asset expenditure)</t>
  </si>
  <si>
    <t>License purchase</t>
  </si>
  <si>
    <t>Average life</t>
  </si>
  <si>
    <t>Equity IRR</t>
  </si>
  <si>
    <t>Oil and gas project</t>
  </si>
  <si>
    <t>Reserve assumptions</t>
  </si>
  <si>
    <t>Project Finance Modeling - Oil and Gas Project</t>
  </si>
  <si>
    <t>End</t>
  </si>
  <si>
    <t>Equity - sponsor</t>
  </si>
  <si>
    <t>SG&amp;A Opex</t>
  </si>
  <si>
    <t>(Asset retirement payments)</t>
  </si>
  <si>
    <t>Total cash interest expense on revolving credit facility</t>
  </si>
  <si>
    <t>Syndicated loan</t>
  </si>
  <si>
    <t>Interest expense syndicated loan</t>
  </si>
  <si>
    <t>Inc (dec) in syndicated loan</t>
  </si>
  <si>
    <t>Cash flow to service syndicated loan</t>
  </si>
  <si>
    <t>Dividends to equity holders</t>
  </si>
  <si>
    <t>Debt service coverage ratio</t>
  </si>
  <si>
    <t xml:space="preserve"> Cash flow available for debt service</t>
  </si>
  <si>
    <t>Cash after debt servicing</t>
  </si>
  <si>
    <t>EBITDA</t>
  </si>
  <si>
    <t>Total cash interest expense on syndicated loan</t>
  </si>
  <si>
    <t xml:space="preserve"> Cash flow available for debt repayment</t>
  </si>
  <si>
    <t>Beginning debt service reserve account</t>
  </si>
  <si>
    <t>Next year's interest and debt repayment</t>
  </si>
  <si>
    <t>Ending debt service reserve account</t>
  </si>
  <si>
    <t>LLCR (over project period)</t>
  </si>
  <si>
    <t xml:space="preserve"> Unlevered free cash flow</t>
  </si>
  <si>
    <t>Interest during construction</t>
  </si>
  <si>
    <t>Rolled up interest</t>
  </si>
  <si>
    <t>Rolled up interest years</t>
  </si>
  <si>
    <t>Rolled up</t>
  </si>
  <si>
    <t>interest years</t>
  </si>
  <si>
    <t xml:space="preserve"> Total cash soft costs spend excluding interest</t>
  </si>
  <si>
    <t>Non-interest cash soft costs spend</t>
  </si>
  <si>
    <t>Ending cash</t>
  </si>
  <si>
    <t>Debt service reserve account initial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</si>
</sst>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0.0"/>
    <numFmt numFmtId="168" formatCode="#,##0.0_);\(#,##0.0\)\,0.0_);@_)"/>
    <numFmt numFmtId="169" formatCode="#,##0.0\ \x_);\(#,##0.0\ \x\);"/>
    <numFmt numFmtId="170" formatCode="0.0%_);\(0.0%\)"/>
    <numFmt numFmtId="171" formatCode=";;;"/>
    <numFmt numFmtId="172" formatCode="#,##0.0_);\(#,##0.0\);0.0_);@_)"/>
    <numFmt numFmtId="173" formatCode="#,##0_);\(#,##0\);0_);@_)"/>
    <numFmt numFmtId="174" formatCode="#,##0.0\ \x_);\(#,##0.0\ \x\)"/>
  </numFmts>
  <fonts count="38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85393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11"/>
      <color rgb="FF00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2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6" fontId="28" fillId="3" borderId="0">
      <alignment horizontal="center"/>
    </xf>
    <xf numFmtId="168" fontId="27" fillId="2" borderId="0">
      <alignment horizontal="center"/>
    </xf>
    <xf numFmtId="168" fontId="3" fillId="0" borderId="0">
      <alignment vertical="top"/>
    </xf>
    <xf numFmtId="166" fontId="29" fillId="0" borderId="0" applyFont="0" applyFill="0" applyBorder="0" applyAlignment="0" applyProtection="0"/>
    <xf numFmtId="174" fontId="9" fillId="0" borderId="0" applyFont="0" applyFill="0" applyBorder="0" applyAlignment="0" applyProtection="0"/>
    <xf numFmtId="170" fontId="29" fillId="2" borderId="0" applyFont="0" applyFill="0" applyBorder="0" applyAlignment="0" applyProtection="0"/>
    <xf numFmtId="168" fontId="30" fillId="2" borderId="0" applyNumberFormat="0" applyFill="0" applyBorder="0" applyAlignment="0" applyProtection="0"/>
    <xf numFmtId="168" fontId="31" fillId="0" borderId="0" applyNumberFormat="0" applyFill="0" applyBorder="0" applyAlignment="0">
      <alignment vertical="top"/>
    </xf>
    <xf numFmtId="171" fontId="29" fillId="2" borderId="0" applyFont="0" applyFill="0" applyBorder="0" applyAlignment="0" applyProtection="0"/>
    <xf numFmtId="169" fontId="30" fillId="37" borderId="11" applyNumberFormat="0">
      <protection locked="0"/>
    </xf>
    <xf numFmtId="0" fontId="2" fillId="5" borderId="12" applyFont="0" applyAlignment="0" applyProtection="0">
      <alignment vertical="top"/>
    </xf>
    <xf numFmtId="168" fontId="32" fillId="3" borderId="0" applyNumberFormat="0" applyBorder="0">
      <alignment horizontal="center" vertical="top"/>
    </xf>
    <xf numFmtId="168" fontId="3" fillId="38" borderId="0" applyNumberFormat="0" applyFont="0" applyBorder="0" applyAlignment="0" applyProtection="0">
      <alignment vertical="top"/>
    </xf>
  </cellStyleXfs>
  <cellXfs count="88">
    <xf numFmtId="172" fontId="0" fillId="0" borderId="0" xfId="0"/>
    <xf numFmtId="172" fontId="2" fillId="5" borderId="0" xfId="0" applyFont="1" applyFill="1"/>
    <xf numFmtId="172" fontId="2" fillId="4" borderId="0" xfId="0" applyFont="1" applyFill="1"/>
    <xf numFmtId="172" fontId="2" fillId="5" borderId="0" xfId="0" applyFont="1" applyFill="1" applyAlignment="1">
      <alignment vertical="top" wrapText="1"/>
    </xf>
    <xf numFmtId="172" fontId="2" fillId="5" borderId="1" xfId="0" applyFont="1" applyFill="1" applyBorder="1" applyAlignment="1">
      <alignment vertical="top"/>
    </xf>
    <xf numFmtId="168" fontId="32" fillId="2" borderId="0" xfId="48" applyNumberFormat="1">
      <alignment horizontal="left"/>
    </xf>
    <xf numFmtId="172" fontId="25" fillId="2" borderId="0" xfId="0" applyFont="1" applyFill="1"/>
    <xf numFmtId="172" fontId="26" fillId="3" borderId="0" xfId="0" applyFont="1" applyFill="1"/>
    <xf numFmtId="172" fontId="3" fillId="5" borderId="0" xfId="0" applyFont="1" applyFill="1" applyAlignment="1">
      <alignment horizontal="center" vertical="top"/>
    </xf>
    <xf numFmtId="172" fontId="3" fillId="5" borderId="0" xfId="0" applyFont="1" applyFill="1" applyAlignment="1">
      <alignment vertical="top"/>
    </xf>
    <xf numFmtId="172" fontId="25" fillId="2" borderId="0" xfId="0" applyFont="1" applyFill="1" applyAlignment="1">
      <alignment vertical="center"/>
    </xf>
    <xf numFmtId="166" fontId="28" fillId="3" borderId="0" xfId="52">
      <alignment horizontal="center"/>
    </xf>
    <xf numFmtId="168" fontId="27" fillId="2" borderId="0" xfId="53">
      <alignment horizontal="center"/>
    </xf>
    <xf numFmtId="168" fontId="32" fillId="2" borderId="0" xfId="48" applyNumberFormat="1" applyAlignment="1"/>
    <xf numFmtId="168" fontId="8" fillId="3" borderId="0" xfId="49" applyNumberFormat="1" applyAlignment="1"/>
    <xf numFmtId="168" fontId="4" fillId="0" borderId="0" xfId="50" applyNumberFormat="1">
      <alignment horizontal="left" vertical="center"/>
    </xf>
    <xf numFmtId="168" fontId="3" fillId="0" borderId="0" xfId="54">
      <alignment vertical="top"/>
    </xf>
    <xf numFmtId="172" fontId="2" fillId="5" borderId="0" xfId="0" applyFont="1" applyFill="1" applyAlignment="1">
      <alignment horizontal="left" vertical="top"/>
    </xf>
    <xf numFmtId="172" fontId="2" fillId="5" borderId="0" xfId="0" applyFont="1" applyFill="1" applyAlignment="1">
      <alignment vertical="top"/>
    </xf>
    <xf numFmtId="172" fontId="2" fillId="0" borderId="0" xfId="0" applyFont="1" applyAlignment="1">
      <alignment vertical="top" wrapText="1"/>
    </xf>
    <xf numFmtId="172" fontId="3" fillId="0" borderId="0" xfId="0" applyFont="1" applyAlignment="1">
      <alignment vertical="top"/>
    </xf>
    <xf numFmtId="172" fontId="2" fillId="0" borderId="0" xfId="0" applyFont="1" applyAlignment="1">
      <alignment horizontal="left" wrapText="1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2" fillId="0" borderId="0" xfId="0" applyFont="1" applyAlignment="1">
      <alignment horizontal="left" vertical="top"/>
    </xf>
    <xf numFmtId="172" fontId="3" fillId="0" borderId="0" xfId="0" applyFont="1" applyAlignment="1">
      <alignment horizontal="center" vertical="top"/>
    </xf>
    <xf numFmtId="172" fontId="7" fillId="0" borderId="0" xfId="0" applyFont="1" applyAlignment="1">
      <alignment vertical="center" wrapText="1"/>
    </xf>
    <xf numFmtId="166" fontId="2" fillId="0" borderId="0" xfId="0" applyNumberFormat="1" applyFont="1" applyAlignment="1">
      <alignment horizontal="left"/>
    </xf>
    <xf numFmtId="172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172" fontId="3" fillId="0" borderId="0" xfId="0" applyFont="1" applyAlignment="1">
      <alignment horizontal="left" vertical="top"/>
    </xf>
    <xf numFmtId="172" fontId="3" fillId="0" borderId="0" xfId="0" applyFont="1"/>
    <xf numFmtId="172" fontId="25" fillId="0" borderId="0" xfId="0" applyFont="1"/>
    <xf numFmtId="172" fontId="26" fillId="0" borderId="0" xfId="0" applyFont="1"/>
    <xf numFmtId="168" fontId="30" fillId="0" borderId="0" xfId="58" applyFill="1" applyAlignment="1">
      <alignment vertical="top"/>
    </xf>
    <xf numFmtId="168" fontId="2" fillId="5" borderId="0" xfId="51" applyNumberFormat="1" applyAlignment="1">
      <alignment horizontal="left" vertical="top"/>
    </xf>
    <xf numFmtId="168" fontId="3" fillId="5" borderId="0" xfId="51" applyNumberFormat="1" applyFont="1" applyAlignment="1">
      <alignment horizontal="center" vertical="top"/>
    </xf>
    <xf numFmtId="168" fontId="2" fillId="5" borderId="0" xfId="51" applyNumberFormat="1" applyAlignment="1"/>
    <xf numFmtId="168" fontId="5" fillId="5" borderId="0" xfId="51" applyNumberFormat="1" applyFont="1" applyAlignment="1">
      <alignment vertical="center" wrapText="1"/>
    </xf>
    <xf numFmtId="168" fontId="2" fillId="5" borderId="0" xfId="51" applyNumberFormat="1">
      <alignment vertical="top"/>
    </xf>
    <xf numFmtId="0" fontId="2" fillId="5" borderId="12" xfId="62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Alignment="1"/>
    <xf numFmtId="0" fontId="5" fillId="5" borderId="12" xfId="62" applyFont="1" applyAlignment="1">
      <alignment vertical="center" wrapText="1"/>
    </xf>
    <xf numFmtId="172" fontId="25" fillId="0" borderId="0" xfId="0" applyFont="1" applyAlignment="1">
      <alignment vertical="center"/>
    </xf>
    <xf numFmtId="168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68" fontId="30" fillId="37" borderId="11" xfId="61" applyNumberFormat="1">
      <protection locked="0"/>
    </xf>
    <xf numFmtId="168" fontId="2" fillId="0" borderId="0" xfId="51" applyNumberFormat="1" applyFill="1" applyAlignment="1"/>
    <xf numFmtId="0" fontId="2" fillId="0" borderId="0" xfId="62" applyFill="1" applyBorder="1" applyAlignment="1"/>
    <xf numFmtId="172" fontId="0" fillId="5" borderId="0" xfId="51" applyNumberFormat="1" applyFont="1" applyAlignment="1"/>
    <xf numFmtId="172" fontId="2" fillId="5" borderId="0" xfId="51" applyNumberFormat="1">
      <alignment vertical="top"/>
    </xf>
    <xf numFmtId="0" fontId="0" fillId="5" borderId="12" xfId="62" applyFont="1" applyAlignment="1"/>
    <xf numFmtId="172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2" fontId="4" fillId="0" borderId="0" xfId="50" applyNumberFormat="1">
      <alignment horizontal="left" vertical="center"/>
    </xf>
    <xf numFmtId="170" fontId="0" fillId="0" borderId="0" xfId="57" applyFont="1" applyFill="1"/>
    <xf numFmtId="170" fontId="30" fillId="37" borderId="11" xfId="57" applyFont="1" applyFill="1" applyBorder="1" applyProtection="1">
      <protection locked="0"/>
    </xf>
    <xf numFmtId="172" fontId="30" fillId="37" borderId="11" xfId="61" applyNumberFormat="1">
      <protection locked="0"/>
    </xf>
    <xf numFmtId="173" fontId="30" fillId="37" borderId="11" xfId="61" applyNumberFormat="1">
      <protection locked="0"/>
    </xf>
    <xf numFmtId="173" fontId="0" fillId="0" borderId="0" xfId="0" applyNumberFormat="1"/>
    <xf numFmtId="172" fontId="0" fillId="0" borderId="0" xfId="0" applyAlignment="1">
      <alignment horizontal="right"/>
    </xf>
    <xf numFmtId="168" fontId="35" fillId="0" borderId="0" xfId="54" applyFont="1">
      <alignment vertical="top"/>
    </xf>
    <xf numFmtId="172" fontId="36" fillId="0" borderId="0" xfId="0" applyFont="1"/>
    <xf numFmtId="0" fontId="37" fillId="0" borderId="0" xfId="0" applyNumberFormat="1" applyFont="1"/>
    <xf numFmtId="9" fontId="0" fillId="0" borderId="0" xfId="0" applyNumberFormat="1"/>
    <xf numFmtId="174" fontId="30" fillId="37" borderId="11" xfId="56" applyFont="1" applyFill="1" applyBorder="1" applyProtection="1">
      <protection locked="0"/>
    </xf>
    <xf numFmtId="174" fontId="0" fillId="0" borderId="0" xfId="56" applyFont="1"/>
    <xf numFmtId="172" fontId="29" fillId="0" borderId="0" xfId="0" applyFont="1"/>
    <xf numFmtId="172" fontId="0" fillId="39" borderId="0" xfId="0" applyFill="1"/>
    <xf numFmtId="172" fontId="0" fillId="0" borderId="0" xfId="0" quotePrefix="1"/>
    <xf numFmtId="168" fontId="32" fillId="2" borderId="0" xfId="48" applyNumberFormat="1" applyAlignment="1">
      <alignment horizontal="center"/>
    </xf>
    <xf numFmtId="172" fontId="5" fillId="0" borderId="0" xfId="0" applyFont="1" applyAlignment="1">
      <alignment horizontal="center" vertical="center" wrapText="1"/>
    </xf>
    <xf numFmtId="168" fontId="2" fillId="5" borderId="0" xfId="51" applyNumberFormat="1" applyAlignment="1">
      <alignment horizontal="left" vertical="top"/>
    </xf>
    <xf numFmtId="168" fontId="32" fillId="3" borderId="0" xfId="49" applyNumberFormat="1" applyFont="1" applyAlignment="1">
      <alignment horizontal="center" vertical="center"/>
    </xf>
    <xf numFmtId="168" fontId="31" fillId="5" borderId="0" xfId="59" applyFill="1" applyAlignment="1">
      <alignment horizontal="center" vertical="center" wrapText="1"/>
    </xf>
    <xf numFmtId="172" fontId="7" fillId="0" borderId="0" xfId="0" applyFont="1" applyAlignment="1">
      <alignment horizontal="center" vertical="center" wrapText="1"/>
    </xf>
    <xf numFmtId="172" fontId="0" fillId="5" borderId="0" xfId="51" applyNumberFormat="1" applyFont="1" applyAlignment="1">
      <alignment horizontal="left"/>
    </xf>
    <xf numFmtId="168" fontId="30" fillId="37" borderId="11" xfId="61" applyNumberFormat="1">
      <protection locked="0"/>
    </xf>
    <xf numFmtId="166" fontId="30" fillId="37" borderId="11" xfId="61" applyNumberFormat="1">
      <protection locked="0"/>
    </xf>
    <xf numFmtId="0" fontId="30" fillId="37" borderId="11" xfId="61" applyNumberFormat="1">
      <protection locked="0"/>
    </xf>
    <xf numFmtId="172" fontId="4" fillId="5" borderId="0" xfId="0" applyFont="1" applyFill="1" applyAlignment="1">
      <alignment horizontal="left" vertical="center"/>
    </xf>
    <xf numFmtId="172" fontId="4" fillId="5" borderId="0" xfId="50" applyNumberFormat="1" applyFill="1">
      <alignment horizontal="left" vertical="center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3320312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22" customFormat="1" ht="75" customHeight="1" x14ac:dyDescent="0.45">
      <c r="A2" s="79" t="s">
        <v>170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78"/>
      <c r="D4" s="78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80" t="s">
        <v>11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4" s="23" customFormat="1" ht="15" customHeight="1" x14ac:dyDescent="0.4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4" s="23" customFormat="1" ht="15" customHeight="1" x14ac:dyDescent="0.45">
      <c r="A7" s="80" t="str">
        <f ca="1">"© "&amp;YEAR(TODAY())&amp;" Financial Edge Training "</f>
        <v xml:space="preserve">© 2026 Financial Edge Training 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81"/>
      <c r="H9" s="81"/>
      <c r="I9" s="81"/>
      <c r="J9" s="81"/>
      <c r="K9" s="28"/>
    </row>
    <row r="10" spans="1:14" s="23" customFormat="1" ht="15" customHeight="1" x14ac:dyDescent="0.45">
      <c r="B10" s="24"/>
      <c r="C10" s="24"/>
      <c r="F10" s="28"/>
      <c r="G10" s="81"/>
      <c r="H10" s="81"/>
      <c r="I10" s="81"/>
      <c r="J10" s="81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77"/>
      <c r="H12" s="77"/>
      <c r="I12" s="77"/>
      <c r="J12" s="77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77"/>
      <c r="H13" s="77"/>
      <c r="I13" s="77"/>
      <c r="J13" s="77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77"/>
      <c r="H14" s="77"/>
      <c r="I14" s="77"/>
      <c r="J14" s="77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77"/>
      <c r="H16" s="77"/>
      <c r="I16" s="77"/>
      <c r="J16" s="77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DE5BD-A36D-487D-B3BD-FA2818EF5A54}">
  <sheetPr>
    <pageSetUpPr fitToPage="1"/>
  </sheetPr>
  <dimension ref="A1:P33"/>
  <sheetViews>
    <sheetView zoomScaleNormal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A3" sqref="A3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139</v>
      </c>
    </row>
    <row r="5" spans="1:16" s="73" customFormat="1" ht="15" customHeight="1" x14ac:dyDescent="0.45">
      <c r="B5" s="16" t="str">
        <f>IS!B11</f>
        <v>Depletion</v>
      </c>
    </row>
    <row r="6" spans="1:16" s="73" customFormat="1" ht="15" customHeight="1" x14ac:dyDescent="0.45">
      <c r="B6" s="16" t="str">
        <f>IS!B17</f>
        <v>Amortization</v>
      </c>
    </row>
    <row r="7" spans="1:16" s="73" customFormat="1" ht="15" customHeight="1" x14ac:dyDescent="0.45">
      <c r="B7" s="16" t="str">
        <f>IS!B23</f>
        <v>Interest on asset retirement obligation</v>
      </c>
    </row>
    <row r="8" spans="1:16" ht="15" customHeight="1" x14ac:dyDescent="0.45">
      <c r="A8"/>
      <c r="B8" s="16" t="s">
        <v>174</v>
      </c>
    </row>
    <row r="9" spans="1:16" ht="15" customHeight="1" x14ac:dyDescent="0.45">
      <c r="A9"/>
      <c r="B9" s="16" t="s">
        <v>148</v>
      </c>
    </row>
    <row r="10" spans="1:16" ht="15" customHeight="1" x14ac:dyDescent="0.45">
      <c r="A10"/>
    </row>
    <row r="11" spans="1:16" ht="15" customHeight="1" x14ac:dyDescent="0.45">
      <c r="A11"/>
      <c r="B11" s="16" t="s">
        <v>149</v>
      </c>
    </row>
    <row r="12" spans="1:16" ht="15" customHeight="1" x14ac:dyDescent="0.45">
      <c r="B12" s="16" t="s">
        <v>150</v>
      </c>
    </row>
    <row r="13" spans="1:16" ht="15" customHeight="1" x14ac:dyDescent="0.45">
      <c r="A13"/>
    </row>
    <row r="14" spans="1:16" ht="15" customHeight="1" x14ac:dyDescent="0.45">
      <c r="A14"/>
      <c r="B14" s="16" t="s">
        <v>151</v>
      </c>
    </row>
    <row r="15" spans="1:16" ht="15" customHeight="1" x14ac:dyDescent="0.45">
      <c r="A15"/>
      <c r="B15" s="16" t="s">
        <v>164</v>
      </c>
    </row>
    <row r="16" spans="1:16" ht="15" customHeight="1" x14ac:dyDescent="0.45">
      <c r="A16"/>
      <c r="B16" s="16" t="s">
        <v>152</v>
      </c>
    </row>
    <row r="17" spans="1:15" ht="15" customHeight="1" x14ac:dyDescent="0.45">
      <c r="A17"/>
    </row>
    <row r="18" spans="1:15" ht="15" customHeight="1" x14ac:dyDescent="0.45">
      <c r="A18"/>
      <c r="B18" s="16" t="s">
        <v>153</v>
      </c>
    </row>
    <row r="19" spans="1:15" ht="15" customHeight="1" x14ac:dyDescent="0.45">
      <c r="A19"/>
      <c r="B19" s="16" t="s">
        <v>178</v>
      </c>
    </row>
    <row r="20" spans="1:15" ht="15" customHeight="1" x14ac:dyDescent="0.45">
      <c r="A20"/>
      <c r="B20" s="16" t="s">
        <v>159</v>
      </c>
    </row>
    <row r="21" spans="1:15" ht="15" customHeight="1" x14ac:dyDescent="0.45">
      <c r="A21"/>
      <c r="B21" s="16" t="s">
        <v>154</v>
      </c>
    </row>
    <row r="22" spans="1:15" ht="15" customHeight="1" x14ac:dyDescent="0.45">
      <c r="B22" s="16" t="s">
        <v>155</v>
      </c>
    </row>
    <row r="23" spans="1:15" ht="15" customHeight="1" x14ac:dyDescent="0.45">
      <c r="A23"/>
    </row>
    <row r="24" spans="1:15" ht="15" customHeight="1" x14ac:dyDescent="0.45">
      <c r="A24"/>
      <c r="B24" s="16" t="s">
        <v>156</v>
      </c>
    </row>
    <row r="25" spans="1:15" ht="15" customHeight="1" x14ac:dyDescent="0.45">
      <c r="A25"/>
      <c r="B25" s="16" t="s">
        <v>157</v>
      </c>
    </row>
    <row r="26" spans="1:15" ht="15" customHeight="1" x14ac:dyDescent="0.45">
      <c r="A26"/>
      <c r="B26" s="16" t="s">
        <v>158</v>
      </c>
      <c r="C26" s="63">
        <v>0</v>
      </c>
    </row>
    <row r="27" spans="1:15" ht="15" customHeight="1" x14ac:dyDescent="0.45">
      <c r="A27"/>
    </row>
    <row r="28" spans="1:15" ht="15" customHeight="1" x14ac:dyDescent="0.45">
      <c r="B28"/>
    </row>
    <row r="29" spans="1:15" ht="15" customHeight="1" x14ac:dyDescent="0.45">
      <c r="A29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</row>
    <row r="30" spans="1:15" ht="15" customHeight="1" x14ac:dyDescent="0.45">
      <c r="A30"/>
    </row>
    <row r="31" spans="1:15" ht="15" customHeight="1" x14ac:dyDescent="0.45">
      <c r="A31"/>
    </row>
    <row r="32" spans="1:15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33203125" customWidth="1"/>
    <col min="4" max="4" width="2.86328125" customWidth="1"/>
    <col min="5" max="7" width="1.46484375" customWidth="1"/>
    <col min="8" max="8" width="2.86328125" customWidth="1"/>
    <col min="9" max="9" width="42.6640625" customWidth="1"/>
    <col min="10" max="11" width="1.46484375" customWidth="1"/>
    <col min="12" max="12" width="15.53125" bestFit="1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6640625" bestFit="1" customWidth="1"/>
  </cols>
  <sheetData>
    <row r="1" spans="1:18" s="34" customFormat="1" ht="45" customHeight="1" x14ac:dyDescent="0.85">
      <c r="A1" s="13" t="str">
        <f>Welcome!A2</f>
        <v>Project Finance Modeling - Oil and Gas Project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86" t="s">
        <v>0</v>
      </c>
      <c r="C4" s="86"/>
      <c r="D4" s="86"/>
      <c r="E4" s="86"/>
      <c r="F4" s="86"/>
      <c r="G4" s="86"/>
      <c r="H4" s="86"/>
      <c r="I4" s="86"/>
      <c r="K4" s="1"/>
      <c r="L4" s="86" t="s">
        <v>2</v>
      </c>
      <c r="M4" s="86"/>
      <c r="N4" s="86"/>
      <c r="O4" s="86"/>
      <c r="P4" s="86"/>
      <c r="Q4" s="40"/>
      <c r="R4" s="40"/>
    </row>
    <row r="5" spans="1:18" s="2" customFormat="1" ht="15" customHeight="1" x14ac:dyDescent="0.45">
      <c r="A5" s="17"/>
      <c r="B5" s="8" t="s">
        <v>1</v>
      </c>
      <c r="C5" s="55" t="s">
        <v>18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83" t="s">
        <v>168</v>
      </c>
      <c r="O5" s="83"/>
      <c r="P5" s="83"/>
      <c r="Q5" s="83"/>
      <c r="R5" s="40"/>
    </row>
    <row r="6" spans="1:18" s="2" customFormat="1" ht="15" customHeight="1" x14ac:dyDescent="0.45">
      <c r="A6" s="3"/>
      <c r="B6" s="8" t="s">
        <v>1</v>
      </c>
      <c r="C6" s="18" t="s">
        <v>19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84">
        <v>44196</v>
      </c>
      <c r="O6" s="84"/>
      <c r="P6" s="84"/>
      <c r="Q6" s="84"/>
      <c r="R6" s="40"/>
    </row>
    <row r="7" spans="1:18" s="2" customFormat="1" ht="15" customHeight="1" x14ac:dyDescent="0.45">
      <c r="A7" s="18"/>
      <c r="B7" s="8" t="s">
        <v>1</v>
      </c>
      <c r="C7" s="18" t="s">
        <v>20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83" t="s">
        <v>26</v>
      </c>
      <c r="O7" s="83"/>
      <c r="P7" s="83"/>
      <c r="Q7" s="83"/>
      <c r="R7" s="40"/>
    </row>
    <row r="8" spans="1:18" s="2" customFormat="1" ht="15" customHeight="1" x14ac:dyDescent="0.45">
      <c r="A8" s="18"/>
      <c r="B8" s="8" t="s">
        <v>1</v>
      </c>
      <c r="C8" s="18" t="s">
        <v>24</v>
      </c>
      <c r="D8" s="18"/>
      <c r="E8" s="18"/>
      <c r="F8" s="18"/>
      <c r="G8" s="18"/>
      <c r="H8" s="18"/>
      <c r="I8" s="18"/>
      <c r="K8" s="18"/>
      <c r="L8" s="9" t="s">
        <v>6</v>
      </c>
      <c r="M8" s="9"/>
      <c r="N8" s="83" t="s">
        <v>9</v>
      </c>
      <c r="O8" s="83"/>
      <c r="P8" s="83"/>
      <c r="Q8" s="83"/>
      <c r="R8" s="40"/>
    </row>
    <row r="9" spans="1:18" s="2" customFormat="1" ht="15" customHeight="1" x14ac:dyDescent="0.45">
      <c r="A9" s="41"/>
      <c r="B9" s="8" t="s">
        <v>1</v>
      </c>
      <c r="C9" s="18" t="s">
        <v>25</v>
      </c>
      <c r="D9" s="41"/>
      <c r="E9" s="41"/>
      <c r="F9" s="41"/>
      <c r="G9" s="41"/>
      <c r="H9" s="41"/>
      <c r="I9" s="41"/>
      <c r="K9" s="18"/>
      <c r="L9" s="9" t="s">
        <v>7</v>
      </c>
      <c r="M9" s="9"/>
      <c r="N9" s="83" t="s">
        <v>10</v>
      </c>
      <c r="O9" s="83"/>
      <c r="P9" s="83"/>
      <c r="Q9" s="83"/>
      <c r="R9" s="40"/>
    </row>
    <row r="10" spans="1:18" s="2" customFormat="1" ht="15" customHeight="1" x14ac:dyDescent="0.45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85">
        <v>1</v>
      </c>
      <c r="O10" s="85"/>
      <c r="P10" s="85"/>
      <c r="Q10" s="85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87" t="s">
        <v>17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N13" s="1"/>
      <c r="O13" s="86" t="s">
        <v>12</v>
      </c>
      <c r="P13" s="86"/>
      <c r="Q13" s="86"/>
      <c r="R13" s="58"/>
    </row>
    <row r="14" spans="1:18" s="2" customFormat="1" ht="15" customHeight="1" x14ac:dyDescent="0.45">
      <c r="A14" s="56"/>
      <c r="B14" s="82" t="s">
        <v>23</v>
      </c>
      <c r="C14" s="82"/>
      <c r="D14" s="82" t="s">
        <v>21</v>
      </c>
      <c r="E14" s="82"/>
      <c r="F14" s="82"/>
      <c r="G14" s="82"/>
      <c r="H14" s="82"/>
      <c r="I14" s="82"/>
      <c r="J14" s="82"/>
      <c r="K14" s="82"/>
      <c r="L14" s="82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82" t="s">
        <v>22</v>
      </c>
      <c r="C15" s="82"/>
      <c r="D15" s="82" t="s">
        <v>21</v>
      </c>
      <c r="E15" s="82"/>
      <c r="F15" s="82"/>
      <c r="G15" s="82"/>
      <c r="H15" s="82"/>
      <c r="I15" s="82"/>
      <c r="J15" s="82"/>
      <c r="K15" s="82"/>
      <c r="L15" s="82"/>
      <c r="N15" s="3"/>
      <c r="O15" s="27"/>
      <c r="P15" s="52" t="s">
        <v>13</v>
      </c>
      <c r="Q15" s="22"/>
      <c r="R15" s="56"/>
    </row>
    <row r="16" spans="1:18" s="2" customFormat="1" ht="15" customHeight="1" x14ac:dyDescent="0.45">
      <c r="A16" s="56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N16" s="18"/>
      <c r="O16" s="27"/>
      <c r="P16" s="36" t="s">
        <v>14</v>
      </c>
      <c r="Q16" s="22"/>
      <c r="R16" s="56"/>
    </row>
    <row r="17" spans="1:18" s="2" customFormat="1" ht="15" customHeight="1" x14ac:dyDescent="0.45">
      <c r="A17" s="56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N17" s="18"/>
      <c r="O17" s="27"/>
      <c r="P17" t="s">
        <v>15</v>
      </c>
      <c r="Q17" s="22"/>
      <c r="R17" s="56"/>
    </row>
    <row r="18" spans="1:18" s="2" customFormat="1" ht="15" customHeight="1" x14ac:dyDescent="0.45">
      <c r="A18" s="39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9"/>
  <sheetViews>
    <sheetView tabSelected="1" zoomScaleNormal="100" workbookViewId="0">
      <pane xSplit="2" ySplit="2" topLeftCell="C3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C3" sqref="C3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82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5" spans="1:16" ht="15" customHeight="1" x14ac:dyDescent="0.45">
      <c r="A5" s="15" t="s">
        <v>85</v>
      </c>
    </row>
    <row r="6" spans="1:16" ht="15" customHeight="1" x14ac:dyDescent="0.45">
      <c r="B6" s="16" t="str">
        <f>'S&amp;U'!B47</f>
        <v>Total development capex</v>
      </c>
    </row>
    <row r="7" spans="1:16" ht="15" customHeight="1" x14ac:dyDescent="0.45">
      <c r="B7" s="16" t="s">
        <v>198</v>
      </c>
    </row>
    <row r="8" spans="1:16" ht="15" customHeight="1" x14ac:dyDescent="0.45">
      <c r="B8" s="16" t="s">
        <v>192</v>
      </c>
      <c r="D8" s="74"/>
      <c r="E8" s="74"/>
      <c r="F8" s="74"/>
    </row>
    <row r="9" spans="1:16" ht="15" customHeight="1" x14ac:dyDescent="0.45">
      <c r="B9" s="16" t="s">
        <v>119</v>
      </c>
    </row>
    <row r="10" spans="1:16" ht="15" customHeight="1" x14ac:dyDescent="0.45">
      <c r="B10" s="16" t="s">
        <v>200</v>
      </c>
      <c r="F10" s="63"/>
    </row>
    <row r="11" spans="1:16" ht="15" customHeight="1" x14ac:dyDescent="0.45">
      <c r="B11" s="67" t="s">
        <v>83</v>
      </c>
      <c r="C11" s="68">
        <f>SUM(D11:F11)</f>
        <v>0</v>
      </c>
      <c r="D11" s="68">
        <f>SUM(D6:D10)</f>
        <v>0</v>
      </c>
      <c r="E11" s="68">
        <f t="shared" ref="E11:F11" si="1">SUM(E6:E10)</f>
        <v>0</v>
      </c>
      <c r="F11" s="68">
        <f t="shared" si="1"/>
        <v>0</v>
      </c>
    </row>
    <row r="12" spans="1:16" ht="15" customHeight="1" x14ac:dyDescent="0.45">
      <c r="A12" s="60"/>
      <c r="B12" s="16" t="s">
        <v>87</v>
      </c>
      <c r="D12" s="61"/>
      <c r="E12" s="61"/>
      <c r="F12" s="61"/>
      <c r="G12" s="66" t="s">
        <v>96</v>
      </c>
      <c r="H12" s="66"/>
      <c r="I12" s="66" t="s">
        <v>98</v>
      </c>
      <c r="J12" s="66" t="s">
        <v>195</v>
      </c>
    </row>
    <row r="13" spans="1:16" ht="15" customHeight="1" x14ac:dyDescent="0.45">
      <c r="G13" s="66" t="s">
        <v>97</v>
      </c>
      <c r="H13" s="66" t="s">
        <v>88</v>
      </c>
      <c r="I13" s="66" t="s">
        <v>99</v>
      </c>
      <c r="J13" s="66" t="s">
        <v>196</v>
      </c>
      <c r="K13" s="66" t="s">
        <v>166</v>
      </c>
    </row>
    <row r="14" spans="1:16" ht="15" customHeight="1" x14ac:dyDescent="0.45">
      <c r="B14" s="16" t="s">
        <v>132</v>
      </c>
      <c r="C14" s="63">
        <v>100</v>
      </c>
      <c r="D14" s="63">
        <v>0</v>
      </c>
      <c r="E14" s="63">
        <v>0</v>
      </c>
      <c r="F14" s="63">
        <v>0</v>
      </c>
      <c r="G14" s="62">
        <v>0.02</v>
      </c>
      <c r="H14" s="61"/>
      <c r="I14" s="62">
        <v>0.01</v>
      </c>
    </row>
    <row r="15" spans="1:16" ht="15" customHeight="1" x14ac:dyDescent="0.45">
      <c r="B15" s="16" t="s">
        <v>176</v>
      </c>
      <c r="C15" s="63">
        <v>1850</v>
      </c>
      <c r="G15" s="62">
        <v>0.02</v>
      </c>
      <c r="H15" s="61"/>
      <c r="I15" s="62">
        <v>0.01</v>
      </c>
      <c r="J15" s="63">
        <v>0</v>
      </c>
    </row>
    <row r="16" spans="1:16" ht="15" customHeight="1" x14ac:dyDescent="0.45">
      <c r="B16" s="16" t="s">
        <v>172</v>
      </c>
    </row>
    <row r="17" spans="1:17" ht="15" customHeight="1" x14ac:dyDescent="0.45">
      <c r="B17" s="67" t="s">
        <v>84</v>
      </c>
      <c r="C17" s="68"/>
      <c r="D17" s="68"/>
      <c r="E17" s="68"/>
      <c r="F17" s="68"/>
    </row>
    <row r="18" spans="1:17" ht="15" customHeight="1" x14ac:dyDescent="0.45">
      <c r="A18" s="60"/>
      <c r="C18" s="70"/>
    </row>
    <row r="19" spans="1:17" ht="15" customHeight="1" x14ac:dyDescent="0.45">
      <c r="B19" s="16" t="s">
        <v>86</v>
      </c>
      <c r="C19" s="61"/>
      <c r="D19" s="61"/>
      <c r="E19" s="61"/>
      <c r="F19" s="61"/>
    </row>
    <row r="20" spans="1:17" ht="15" customHeight="1" x14ac:dyDescent="0.45">
      <c r="B20" s="16" t="s">
        <v>167</v>
      </c>
      <c r="C20" s="61"/>
      <c r="D20" s="61"/>
    </row>
    <row r="21" spans="1:17" ht="15" customHeight="1" x14ac:dyDescent="0.45">
      <c r="B21" s="16" t="s">
        <v>97</v>
      </c>
      <c r="D21" s="62">
        <v>0.02</v>
      </c>
    </row>
    <row r="22" spans="1:17" ht="15" customHeight="1" x14ac:dyDescent="0.45">
      <c r="B22" s="16" t="s">
        <v>181</v>
      </c>
      <c r="D22" s="71">
        <v>1.3</v>
      </c>
    </row>
    <row r="23" spans="1:17" ht="15" customHeight="1" x14ac:dyDescent="0.45">
      <c r="B23" s="16" t="s">
        <v>190</v>
      </c>
      <c r="D23" s="72"/>
    </row>
    <row r="25" spans="1:17" ht="15" customHeight="1" x14ac:dyDescent="0.45">
      <c r="A25" s="15" t="s">
        <v>36</v>
      </c>
    </row>
    <row r="26" spans="1:17" ht="15" customHeight="1" x14ac:dyDescent="0.45">
      <c r="B26" s="16" t="s">
        <v>37</v>
      </c>
      <c r="E26" s="63">
        <v>5800</v>
      </c>
    </row>
    <row r="28" spans="1:17" ht="15" customHeight="1" x14ac:dyDescent="0.45">
      <c r="A28" s="15" t="s">
        <v>27</v>
      </c>
    </row>
    <row r="29" spans="1:17" ht="15" customHeight="1" x14ac:dyDescent="0.45">
      <c r="B29" s="16" t="s">
        <v>31</v>
      </c>
      <c r="F29" s="63">
        <v>59.6</v>
      </c>
    </row>
    <row r="30" spans="1:17" ht="15" customHeight="1" x14ac:dyDescent="0.45">
      <c r="B30" s="16" t="s">
        <v>29</v>
      </c>
      <c r="G30" s="62">
        <v>0.05</v>
      </c>
      <c r="H30" s="62">
        <v>0.1</v>
      </c>
      <c r="I30" s="62">
        <v>0.15</v>
      </c>
      <c r="J30" s="62">
        <v>0.15</v>
      </c>
      <c r="K30" s="62">
        <v>0.15</v>
      </c>
      <c r="L30" s="62">
        <v>0.15</v>
      </c>
      <c r="M30" s="62">
        <v>0.15</v>
      </c>
      <c r="N30" s="62">
        <v>0.08</v>
      </c>
      <c r="O30" s="62">
        <v>0.02</v>
      </c>
      <c r="P30" s="62">
        <v>0</v>
      </c>
      <c r="Q30" s="61">
        <f>SUM(G30:P30)</f>
        <v>1</v>
      </c>
    </row>
    <row r="32" spans="1:17" ht="15" customHeight="1" x14ac:dyDescent="0.45">
      <c r="A32" s="60"/>
      <c r="B32" s="16" t="s">
        <v>32</v>
      </c>
      <c r="F32" s="63">
        <f>F29*50%*5800/1000</f>
        <v>172.84</v>
      </c>
    </row>
    <row r="33" spans="1:17" ht="15" customHeight="1" x14ac:dyDescent="0.45">
      <c r="B33" s="16" t="s">
        <v>29</v>
      </c>
      <c r="G33" s="62">
        <v>0.05</v>
      </c>
      <c r="H33" s="62">
        <v>0.1</v>
      </c>
      <c r="I33" s="62">
        <v>0.15</v>
      </c>
      <c r="J33" s="62">
        <v>0.15</v>
      </c>
      <c r="K33" s="62">
        <v>0.15</v>
      </c>
      <c r="L33" s="62">
        <v>0.15</v>
      </c>
      <c r="M33" s="62">
        <v>0.15</v>
      </c>
      <c r="N33" s="62">
        <v>0.08</v>
      </c>
      <c r="O33" s="62">
        <v>0.02</v>
      </c>
      <c r="P33" s="62">
        <v>0</v>
      </c>
      <c r="Q33" s="61">
        <f>SUM(G33:P33)</f>
        <v>1</v>
      </c>
    </row>
    <row r="35" spans="1:17" ht="15" customHeight="1" x14ac:dyDescent="0.45">
      <c r="B35" s="16" t="s">
        <v>39</v>
      </c>
      <c r="G35" s="63">
        <v>74</v>
      </c>
      <c r="H35" s="63">
        <v>69.62</v>
      </c>
      <c r="I35" s="63">
        <v>69.62</v>
      </c>
      <c r="J35" s="63">
        <v>69.62</v>
      </c>
      <c r="K35" s="63">
        <v>69.62</v>
      </c>
      <c r="L35" s="63">
        <v>69.62</v>
      </c>
      <c r="M35" s="63">
        <v>69.62</v>
      </c>
      <c r="N35" s="63">
        <v>69.62</v>
      </c>
      <c r="O35" s="63">
        <v>69.62</v>
      </c>
      <c r="P35" s="63">
        <v>69.62</v>
      </c>
    </row>
    <row r="36" spans="1:17" ht="15" customHeight="1" x14ac:dyDescent="0.45">
      <c r="B36" s="16" t="s">
        <v>43</v>
      </c>
      <c r="G36" s="63">
        <v>-5</v>
      </c>
      <c r="H36" s="63">
        <v>-5</v>
      </c>
      <c r="I36" s="63">
        <v>-5</v>
      </c>
      <c r="J36" s="63">
        <v>-5</v>
      </c>
      <c r="K36" s="63">
        <v>-5</v>
      </c>
      <c r="L36" s="63">
        <v>-5</v>
      </c>
      <c r="M36" s="63">
        <v>-5</v>
      </c>
      <c r="N36" s="63">
        <v>-5</v>
      </c>
      <c r="O36" s="63">
        <v>-5</v>
      </c>
      <c r="P36" s="63">
        <v>-5</v>
      </c>
    </row>
    <row r="37" spans="1:17" ht="15" customHeight="1" x14ac:dyDescent="0.45">
      <c r="B37" s="16" t="s">
        <v>44</v>
      </c>
      <c r="G37" s="63">
        <v>-3</v>
      </c>
      <c r="H37" s="63">
        <v>-3</v>
      </c>
      <c r="I37" s="63">
        <v>-3</v>
      </c>
      <c r="J37" s="63">
        <v>-3</v>
      </c>
      <c r="K37" s="63">
        <v>-3</v>
      </c>
      <c r="L37" s="63">
        <v>-3</v>
      </c>
      <c r="M37" s="63">
        <v>-3</v>
      </c>
      <c r="N37" s="63">
        <v>-3</v>
      </c>
      <c r="O37" s="63">
        <v>-3</v>
      </c>
      <c r="P37" s="63">
        <v>-3</v>
      </c>
    </row>
    <row r="38" spans="1:17" ht="15" customHeight="1" x14ac:dyDescent="0.45">
      <c r="B38" s="16" t="s">
        <v>108</v>
      </c>
      <c r="G38" s="62">
        <v>-0.15</v>
      </c>
      <c r="H38" s="62">
        <v>-0.15</v>
      </c>
      <c r="I38" s="62">
        <v>-0.15</v>
      </c>
      <c r="J38" s="62">
        <v>-0.15</v>
      </c>
      <c r="K38" s="62">
        <v>-0.15</v>
      </c>
      <c r="L38" s="62">
        <v>-0.15</v>
      </c>
      <c r="M38" s="62">
        <v>-0.15</v>
      </c>
      <c r="N38" s="62">
        <v>-0.15</v>
      </c>
      <c r="O38" s="62">
        <v>-0.15</v>
      </c>
      <c r="P38" s="62">
        <v>-0.15</v>
      </c>
    </row>
    <row r="40" spans="1:17" ht="15" customHeight="1" x14ac:dyDescent="0.45">
      <c r="B40" s="16" t="s">
        <v>110</v>
      </c>
      <c r="G40" s="63">
        <v>-10</v>
      </c>
      <c r="H40" s="63">
        <v>-15</v>
      </c>
      <c r="I40" s="63">
        <v>-20</v>
      </c>
      <c r="J40" s="63">
        <v>-21</v>
      </c>
      <c r="K40" s="63">
        <v>-22</v>
      </c>
      <c r="L40" s="63">
        <v>-23</v>
      </c>
      <c r="M40" s="63">
        <v>-24</v>
      </c>
      <c r="N40" s="63">
        <v>-25</v>
      </c>
      <c r="O40" s="63">
        <v>-26</v>
      </c>
      <c r="P40" s="63">
        <v>0</v>
      </c>
    </row>
    <row r="41" spans="1:17" ht="15" customHeight="1" x14ac:dyDescent="0.45">
      <c r="B41" s="16" t="s">
        <v>115</v>
      </c>
      <c r="G41" s="62">
        <v>-0.2</v>
      </c>
      <c r="H41" s="62">
        <v>-0.2</v>
      </c>
      <c r="I41" s="62">
        <v>-0.2</v>
      </c>
      <c r="J41" s="62">
        <v>-0.2</v>
      </c>
      <c r="K41" s="62">
        <v>-0.2</v>
      </c>
      <c r="L41" s="62">
        <v>-0.2</v>
      </c>
      <c r="M41" s="62">
        <v>-0.2</v>
      </c>
      <c r="N41" s="62">
        <v>-0.2</v>
      </c>
      <c r="O41" s="62">
        <v>-0.2</v>
      </c>
      <c r="P41" s="62">
        <v>-0.2</v>
      </c>
    </row>
    <row r="43" spans="1:17" ht="15" customHeight="1" x14ac:dyDescent="0.45">
      <c r="A43" s="15" t="s">
        <v>51</v>
      </c>
      <c r="B43"/>
    </row>
    <row r="44" spans="1:17" ht="15" customHeight="1" x14ac:dyDescent="0.45">
      <c r="A44"/>
      <c r="B44" s="16" t="s">
        <v>53</v>
      </c>
      <c r="D44" s="63">
        <v>30</v>
      </c>
      <c r="E44" s="63">
        <v>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</row>
    <row r="45" spans="1:17" ht="15" customHeight="1" x14ac:dyDescent="0.45">
      <c r="A45"/>
      <c r="B45" s="16" t="s">
        <v>52</v>
      </c>
      <c r="D45" s="63">
        <v>150</v>
      </c>
      <c r="E45" s="63">
        <v>1235</v>
      </c>
      <c r="F45" s="63">
        <v>675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63">
        <v>0</v>
      </c>
    </row>
    <row r="46" spans="1:17" ht="15" customHeight="1" x14ac:dyDescent="0.45">
      <c r="A46"/>
      <c r="B46" s="16" t="s">
        <v>54</v>
      </c>
      <c r="D46" s="63">
        <v>0</v>
      </c>
      <c r="E46" s="63">
        <v>0</v>
      </c>
      <c r="F46" s="63">
        <v>52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  <c r="P46" s="63">
        <v>0</v>
      </c>
    </row>
    <row r="47" spans="1:17" ht="15" customHeight="1" x14ac:dyDescent="0.45">
      <c r="A47"/>
      <c r="B47" s="16" t="s">
        <v>60</v>
      </c>
    </row>
    <row r="48" spans="1:17" ht="15" customHeight="1" x14ac:dyDescent="0.45">
      <c r="A48"/>
      <c r="B48"/>
    </row>
    <row r="49" spans="1:16" ht="15" customHeight="1" x14ac:dyDescent="0.45">
      <c r="A49" s="15" t="s">
        <v>66</v>
      </c>
      <c r="B49"/>
    </row>
    <row r="50" spans="1:16" ht="15" customHeight="1" x14ac:dyDescent="0.45">
      <c r="A50"/>
      <c r="B50" s="16" t="s">
        <v>68</v>
      </c>
      <c r="D50" s="63">
        <v>1</v>
      </c>
      <c r="E50" s="63">
        <v>0.3</v>
      </c>
      <c r="F50" s="63">
        <v>0.2</v>
      </c>
    </row>
    <row r="51" spans="1:16" ht="15" customHeight="1" x14ac:dyDescent="0.45">
      <c r="A51"/>
      <c r="B51" s="16" t="s">
        <v>67</v>
      </c>
      <c r="D51" s="63">
        <v>2</v>
      </c>
      <c r="E51" s="63">
        <v>0.5</v>
      </c>
      <c r="F51" s="63">
        <v>0.5</v>
      </c>
    </row>
    <row r="52" spans="1:16" ht="15" customHeight="1" x14ac:dyDescent="0.45">
      <c r="A52"/>
      <c r="B52" s="16" t="s">
        <v>165</v>
      </c>
      <c r="D52" s="63">
        <v>200</v>
      </c>
      <c r="E52" s="63">
        <v>0</v>
      </c>
      <c r="F52" s="63">
        <v>0</v>
      </c>
    </row>
    <row r="53" spans="1:16" ht="15" customHeight="1" x14ac:dyDescent="0.45">
      <c r="A53"/>
      <c r="B53" s="16" t="s">
        <v>162</v>
      </c>
    </row>
    <row r="54" spans="1:16" ht="15" customHeight="1" x14ac:dyDescent="0.45">
      <c r="A54"/>
      <c r="B54" s="16" t="s">
        <v>163</v>
      </c>
    </row>
    <row r="55" spans="1:16" ht="15" customHeight="1" x14ac:dyDescent="0.45">
      <c r="A55"/>
      <c r="B55" s="16" t="s">
        <v>69</v>
      </c>
    </row>
    <row r="56" spans="1:16" ht="15" customHeight="1" x14ac:dyDescent="0.45">
      <c r="B56" s="16" t="s">
        <v>197</v>
      </c>
    </row>
    <row r="59" spans="1:16" ht="15" customHeight="1" x14ac:dyDescent="0.45">
      <c r="A59" s="15" t="s">
        <v>119</v>
      </c>
    </row>
    <row r="60" spans="1:16" ht="15" customHeight="1" x14ac:dyDescent="0.45">
      <c r="B60" s="16" t="s">
        <v>123</v>
      </c>
      <c r="G60" s="63">
        <v>30</v>
      </c>
      <c r="H60" s="63">
        <v>30</v>
      </c>
      <c r="I60" s="63">
        <v>30</v>
      </c>
      <c r="J60" s="63">
        <v>30</v>
      </c>
      <c r="K60" s="63">
        <v>30</v>
      </c>
      <c r="L60" s="63">
        <v>30</v>
      </c>
      <c r="M60" s="63">
        <v>30</v>
      </c>
      <c r="N60" s="63">
        <v>30</v>
      </c>
      <c r="O60" s="63">
        <v>30</v>
      </c>
      <c r="P60" s="63">
        <v>30</v>
      </c>
    </row>
    <row r="61" spans="1:16" ht="15" customHeight="1" x14ac:dyDescent="0.45">
      <c r="B61" s="16" t="s">
        <v>126</v>
      </c>
      <c r="F61" s="62">
        <v>0.5</v>
      </c>
    </row>
    <row r="62" spans="1:16" ht="15" customHeight="1" x14ac:dyDescent="0.45">
      <c r="B62" s="16" t="s">
        <v>124</v>
      </c>
      <c r="G62" s="63">
        <v>10</v>
      </c>
      <c r="H62" s="63">
        <v>10</v>
      </c>
      <c r="I62" s="63">
        <v>10</v>
      </c>
      <c r="J62" s="63">
        <v>10</v>
      </c>
      <c r="K62" s="63">
        <v>10</v>
      </c>
      <c r="L62" s="63">
        <v>10</v>
      </c>
      <c r="M62" s="63">
        <v>10</v>
      </c>
      <c r="N62" s="63">
        <v>10</v>
      </c>
      <c r="O62" s="63">
        <v>10</v>
      </c>
      <c r="P62" s="63">
        <v>10</v>
      </c>
    </row>
    <row r="63" spans="1:16" ht="15" customHeight="1" x14ac:dyDescent="0.45">
      <c r="B63" s="16" t="s">
        <v>125</v>
      </c>
      <c r="G63" s="63">
        <v>30</v>
      </c>
      <c r="H63" s="63">
        <v>30</v>
      </c>
      <c r="I63" s="63">
        <v>30</v>
      </c>
      <c r="J63" s="63">
        <v>30</v>
      </c>
      <c r="K63" s="63">
        <v>30</v>
      </c>
      <c r="L63" s="63">
        <v>30</v>
      </c>
      <c r="M63" s="63">
        <v>30</v>
      </c>
      <c r="N63" s="63">
        <v>30</v>
      </c>
      <c r="O63" s="63">
        <v>30</v>
      </c>
      <c r="P63" s="63">
        <v>30</v>
      </c>
    </row>
    <row r="65" spans="1:16" ht="15" customHeight="1" x14ac:dyDescent="0.45">
      <c r="A65" s="15" t="s">
        <v>74</v>
      </c>
    </row>
    <row r="66" spans="1:16" ht="15" customHeight="1" x14ac:dyDescent="0.45">
      <c r="B66" s="16" t="s">
        <v>76</v>
      </c>
      <c r="D66" s="62">
        <v>0.06</v>
      </c>
    </row>
    <row r="67" spans="1:16" ht="15" customHeight="1" x14ac:dyDescent="0.45">
      <c r="B67" s="16" t="s">
        <v>75</v>
      </c>
      <c r="E67" s="63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10</v>
      </c>
      <c r="O67" s="63">
        <v>60</v>
      </c>
      <c r="P67" s="63">
        <v>0</v>
      </c>
    </row>
    <row r="69" spans="1:16" ht="15" customHeight="1" x14ac:dyDescent="0.45">
      <c r="A69" s="15" t="s">
        <v>171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5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BC36-FABA-4B3D-96F2-AF0D7B689FF7}">
  <sheetPr>
    <pageSetUpPr fitToPage="1"/>
  </sheetPr>
  <dimension ref="A1:P110"/>
  <sheetViews>
    <sheetView zoomScaleNormal="100" zoomScaleSheetLayoutView="15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144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B4" s="16" t="s">
        <v>95</v>
      </c>
      <c r="C4" s="64">
        <v>0</v>
      </c>
      <c r="D4" s="65">
        <f>C4+1</f>
        <v>1</v>
      </c>
      <c r="E4" s="65">
        <f t="shared" ref="E4:P4" si="2">D4+1</f>
        <v>2</v>
      </c>
      <c r="F4" s="65">
        <f t="shared" si="2"/>
        <v>3</v>
      </c>
      <c r="G4" s="65">
        <f t="shared" si="2"/>
        <v>4</v>
      </c>
      <c r="H4" s="65">
        <f t="shared" si="2"/>
        <v>5</v>
      </c>
      <c r="I4" s="65">
        <f t="shared" si="2"/>
        <v>6</v>
      </c>
      <c r="J4" s="65">
        <f t="shared" si="2"/>
        <v>7</v>
      </c>
      <c r="K4" s="65">
        <f t="shared" si="2"/>
        <v>8</v>
      </c>
      <c r="L4" s="65">
        <f t="shared" si="2"/>
        <v>9</v>
      </c>
      <c r="M4" s="65">
        <f t="shared" si="2"/>
        <v>10</v>
      </c>
      <c r="N4" s="65">
        <f t="shared" si="2"/>
        <v>11</v>
      </c>
      <c r="O4" s="65">
        <f t="shared" si="2"/>
        <v>12</v>
      </c>
      <c r="P4" s="65">
        <f t="shared" si="2"/>
        <v>13</v>
      </c>
    </row>
    <row r="6" spans="1:16" ht="15" customHeight="1" x14ac:dyDescent="0.45">
      <c r="A6" s="15" t="s">
        <v>160</v>
      </c>
    </row>
    <row r="7" spans="1:16" ht="15" customHeight="1" x14ac:dyDescent="0.45">
      <c r="B7" s="16" t="s">
        <v>184</v>
      </c>
    </row>
    <row r="8" spans="1:16" ht="15" customHeight="1" x14ac:dyDescent="0.45">
      <c r="B8" s="16" t="str">
        <f>IS!B26</f>
        <v>Tax expense</v>
      </c>
    </row>
    <row r="9" spans="1:16" ht="15" customHeight="1" x14ac:dyDescent="0.45">
      <c r="B9" s="16" t="str">
        <f>CFS!B8</f>
        <v>(Asset retirement payments)</v>
      </c>
    </row>
    <row r="10" spans="1:16" ht="15" customHeight="1" x14ac:dyDescent="0.45">
      <c r="B10" s="16" t="str">
        <f>CFS!B11</f>
        <v>(Inc) dec in operating working capital</v>
      </c>
    </row>
    <row r="11" spans="1:16" ht="15" customHeight="1" x14ac:dyDescent="0.45">
      <c r="B11" s="16" t="str">
        <f>CFS!B14</f>
        <v>(Capital expenditure)</v>
      </c>
    </row>
    <row r="12" spans="1:16" ht="15" customHeight="1" x14ac:dyDescent="0.45">
      <c r="B12" s="16" t="str">
        <f>CFS!B15</f>
        <v>(Cash soft asset expenditure)</v>
      </c>
    </row>
    <row r="13" spans="1:16" ht="15" customHeight="1" x14ac:dyDescent="0.45">
      <c r="B13" s="16" t="s">
        <v>191</v>
      </c>
    </row>
    <row r="14" spans="1:16" ht="15" customHeight="1" x14ac:dyDescent="0.45">
      <c r="B14" s="16" t="s">
        <v>181</v>
      </c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</row>
    <row r="15" spans="1:16" ht="15" customHeight="1" x14ac:dyDescent="0.45">
      <c r="B15" s="16" t="s">
        <v>182</v>
      </c>
    </row>
    <row r="16" spans="1:16" ht="15" customHeight="1" x14ac:dyDescent="0.45">
      <c r="B16" s="16" t="s">
        <v>92</v>
      </c>
    </row>
    <row r="17" spans="1:3" ht="15" customHeight="1" x14ac:dyDescent="0.45">
      <c r="B17" s="16" t="s">
        <v>186</v>
      </c>
    </row>
    <row r="19" spans="1:3" ht="15" customHeight="1" x14ac:dyDescent="0.45">
      <c r="A19" s="15" t="s">
        <v>132</v>
      </c>
    </row>
    <row r="20" spans="1:3" ht="15" customHeight="1" x14ac:dyDescent="0.45">
      <c r="B20" s="16" t="s">
        <v>88</v>
      </c>
      <c r="C20" s="61"/>
    </row>
    <row r="21" spans="1:3" ht="15" customHeight="1" x14ac:dyDescent="0.45">
      <c r="B21" s="16" t="s">
        <v>89</v>
      </c>
      <c r="C21" s="61"/>
    </row>
    <row r="23" spans="1:3" ht="15" customHeight="1" x14ac:dyDescent="0.45">
      <c r="B23" s="16" t="s">
        <v>57</v>
      </c>
    </row>
    <row r="24" spans="1:3" ht="15" customHeight="1" x14ac:dyDescent="0.45">
      <c r="B24" s="16" t="s">
        <v>133</v>
      </c>
    </row>
    <row r="25" spans="1:3" ht="15" customHeight="1" x14ac:dyDescent="0.45">
      <c r="B25" s="16" t="s">
        <v>59</v>
      </c>
      <c r="C25" s="63">
        <v>0</v>
      </c>
    </row>
    <row r="26" spans="1:3" ht="15" customHeight="1" x14ac:dyDescent="0.45">
      <c r="B26" s="16" t="s">
        <v>92</v>
      </c>
    </row>
    <row r="28" spans="1:3" ht="15" customHeight="1" x14ac:dyDescent="0.45">
      <c r="B28" s="16" t="s">
        <v>93</v>
      </c>
    </row>
    <row r="29" spans="1:3" ht="15" customHeight="1" x14ac:dyDescent="0.45">
      <c r="B29" s="16" t="s">
        <v>89</v>
      </c>
    </row>
    <row r="30" spans="1:3" ht="15" customHeight="1" x14ac:dyDescent="0.45">
      <c r="B30" s="16" t="s">
        <v>175</v>
      </c>
    </row>
    <row r="32" spans="1:3" ht="15" customHeight="1" x14ac:dyDescent="0.45">
      <c r="B32" s="16" t="s">
        <v>179</v>
      </c>
    </row>
    <row r="34" spans="1:16" ht="15" customHeight="1" x14ac:dyDescent="0.45">
      <c r="A34" s="15" t="s">
        <v>176</v>
      </c>
    </row>
    <row r="35" spans="1:16" ht="15" customHeight="1" x14ac:dyDescent="0.45">
      <c r="B35" s="16" t="s">
        <v>194</v>
      </c>
      <c r="C35" s="69"/>
    </row>
    <row r="36" spans="1:16" ht="15" customHeight="1" x14ac:dyDescent="0.45">
      <c r="B36" s="16" t="s">
        <v>88</v>
      </c>
      <c r="C36" s="61"/>
    </row>
    <row r="37" spans="1:16" ht="15" customHeight="1" x14ac:dyDescent="0.45">
      <c r="B37" s="16" t="s">
        <v>89</v>
      </c>
      <c r="C37" s="61"/>
    </row>
    <row r="38" spans="1:16" ht="15" customHeight="1" x14ac:dyDescent="0.45">
      <c r="C38" s="61"/>
    </row>
    <row r="39" spans="1:16" ht="15" customHeight="1" x14ac:dyDescent="0.45">
      <c r="B39" s="16" t="s">
        <v>57</v>
      </c>
    </row>
    <row r="40" spans="1:16" ht="15" customHeight="1" x14ac:dyDescent="0.45">
      <c r="B40" s="16" t="s">
        <v>90</v>
      </c>
    </row>
    <row r="41" spans="1:16" ht="15" customHeight="1" x14ac:dyDescent="0.45">
      <c r="B41" s="16" t="s">
        <v>91</v>
      </c>
    </row>
    <row r="42" spans="1:16" ht="15" customHeight="1" x14ac:dyDescent="0.45">
      <c r="B42" s="16" t="s">
        <v>193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</row>
    <row r="43" spans="1:16" ht="15" customHeight="1" x14ac:dyDescent="0.45">
      <c r="B43" s="16" t="s">
        <v>59</v>
      </c>
      <c r="C43" s="63">
        <v>0</v>
      </c>
    </row>
    <row r="44" spans="1:16" ht="15" customHeight="1" x14ac:dyDescent="0.45">
      <c r="B44" s="16" t="s">
        <v>92</v>
      </c>
    </row>
    <row r="46" spans="1:16" ht="15" customHeight="1" x14ac:dyDescent="0.45">
      <c r="B46" s="16" t="s">
        <v>93</v>
      </c>
    </row>
    <row r="47" spans="1:16" ht="15" customHeight="1" x14ac:dyDescent="0.45">
      <c r="B47" s="16" t="s">
        <v>89</v>
      </c>
    </row>
    <row r="48" spans="1:16" ht="15" customHeight="1" x14ac:dyDescent="0.45">
      <c r="B48" s="16" t="s">
        <v>185</v>
      </c>
    </row>
    <row r="50" spans="1:16" ht="15" customHeight="1" x14ac:dyDescent="0.45">
      <c r="B50" s="16" t="s">
        <v>188</v>
      </c>
    </row>
    <row r="52" spans="1:16" ht="15" customHeight="1" x14ac:dyDescent="0.45">
      <c r="B52" s="16" t="s">
        <v>187</v>
      </c>
    </row>
    <row r="53" spans="1:16" ht="15" customHeight="1" x14ac:dyDescent="0.45">
      <c r="B53" s="16" t="s">
        <v>183</v>
      </c>
    </row>
    <row r="54" spans="1:16" ht="15" customHeight="1" x14ac:dyDescent="0.45">
      <c r="B54" s="16" t="s">
        <v>180</v>
      </c>
    </row>
    <row r="55" spans="1:16" ht="15" customHeight="1" x14ac:dyDescent="0.45">
      <c r="B55" s="16" t="s">
        <v>189</v>
      </c>
    </row>
    <row r="60" spans="1:16" ht="15" customHeight="1" x14ac:dyDescent="0.45">
      <c r="A60" s="15" t="s">
        <v>94</v>
      </c>
    </row>
    <row r="61" spans="1:16" ht="15" customHeight="1" x14ac:dyDescent="0.45">
      <c r="B61" s="16" t="s">
        <v>95</v>
      </c>
      <c r="D61" s="64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</row>
    <row r="62" spans="1:16" ht="15" customHeight="1" x14ac:dyDescent="0.45">
      <c r="B62" s="16" t="s">
        <v>141</v>
      </c>
      <c r="E62" s="65"/>
      <c r="F62" s="65"/>
    </row>
    <row r="63" spans="1:16" ht="15" customHeight="1" x14ac:dyDescent="0.45">
      <c r="B63" s="16" t="s">
        <v>199</v>
      </c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</row>
    <row r="64" spans="1:16" ht="15" customHeight="1" x14ac:dyDescent="0.45">
      <c r="B64" s="16" t="s">
        <v>100</v>
      </c>
    </row>
    <row r="65" spans="1:3" ht="15" customHeight="1" x14ac:dyDescent="0.45">
      <c r="B65" s="16" t="s">
        <v>101</v>
      </c>
      <c r="C65" s="61"/>
    </row>
    <row r="67" spans="1:3" ht="15" customHeight="1" x14ac:dyDescent="0.45">
      <c r="A67"/>
      <c r="B67"/>
    </row>
    <row r="68" spans="1:3" ht="15" customHeight="1" x14ac:dyDescent="0.45">
      <c r="A68"/>
      <c r="B68"/>
    </row>
    <row r="69" spans="1:3" ht="15" customHeight="1" x14ac:dyDescent="0.45">
      <c r="A69"/>
      <c r="B69"/>
    </row>
    <row r="70" spans="1:3" ht="15" customHeight="1" x14ac:dyDescent="0.45">
      <c r="A70"/>
      <c r="B70"/>
    </row>
    <row r="71" spans="1:3" ht="15" customHeight="1" x14ac:dyDescent="0.45">
      <c r="A71"/>
      <c r="B71"/>
    </row>
    <row r="72" spans="1:3" ht="15" customHeight="1" x14ac:dyDescent="0.45">
      <c r="A72"/>
      <c r="B72"/>
    </row>
    <row r="73" spans="1:3" ht="15" customHeight="1" x14ac:dyDescent="0.45">
      <c r="A73"/>
      <c r="B73"/>
    </row>
    <row r="74" spans="1:3" ht="15" customHeight="1" x14ac:dyDescent="0.45">
      <c r="A74"/>
      <c r="B74"/>
    </row>
    <row r="75" spans="1:3" ht="15" customHeight="1" x14ac:dyDescent="0.45">
      <c r="A75"/>
      <c r="B75"/>
    </row>
    <row r="76" spans="1:3" ht="15" customHeight="1" x14ac:dyDescent="0.45">
      <c r="A76"/>
      <c r="B76"/>
    </row>
    <row r="77" spans="1:3" ht="15" customHeight="1" x14ac:dyDescent="0.45">
      <c r="A77"/>
      <c r="B77"/>
    </row>
    <row r="78" spans="1:3" ht="15" customHeight="1" x14ac:dyDescent="0.45">
      <c r="A78"/>
      <c r="B78"/>
    </row>
    <row r="79" spans="1:3" ht="15" customHeight="1" x14ac:dyDescent="0.45">
      <c r="A79"/>
      <c r="B79"/>
    </row>
    <row r="80" spans="1:3" ht="15" customHeight="1" x14ac:dyDescent="0.45">
      <c r="A80"/>
      <c r="B80"/>
    </row>
    <row r="81" spans="1:2" ht="15" customHeight="1" x14ac:dyDescent="0.45">
      <c r="A81"/>
      <c r="B81"/>
    </row>
    <row r="82" spans="1:2" ht="15" customHeight="1" x14ac:dyDescent="0.45">
      <c r="A82"/>
      <c r="B82"/>
    </row>
    <row r="83" spans="1:2" ht="15" customHeight="1" x14ac:dyDescent="0.45">
      <c r="A83"/>
      <c r="B83"/>
    </row>
    <row r="84" spans="1:2" ht="15" customHeight="1" x14ac:dyDescent="0.45">
      <c r="A84"/>
      <c r="B84"/>
    </row>
    <row r="85" spans="1:2" ht="15" customHeight="1" x14ac:dyDescent="0.45">
      <c r="A85"/>
      <c r="B85"/>
    </row>
    <row r="86" spans="1:2" ht="15" customHeight="1" x14ac:dyDescent="0.45">
      <c r="A86"/>
      <c r="B86"/>
    </row>
    <row r="87" spans="1:2" ht="15" customHeight="1" x14ac:dyDescent="0.45">
      <c r="A87"/>
      <c r="B87"/>
    </row>
    <row r="88" spans="1:2" ht="15" customHeight="1" x14ac:dyDescent="0.45">
      <c r="A88"/>
      <c r="B88"/>
    </row>
    <row r="89" spans="1:2" ht="15" customHeight="1" x14ac:dyDescent="0.45">
      <c r="A89"/>
      <c r="B89"/>
    </row>
    <row r="90" spans="1:2" ht="15" customHeight="1" x14ac:dyDescent="0.45">
      <c r="A90"/>
      <c r="B90"/>
    </row>
    <row r="91" spans="1:2" ht="15" customHeight="1" x14ac:dyDescent="0.45">
      <c r="A91"/>
      <c r="B91"/>
    </row>
    <row r="92" spans="1:2" ht="15" customHeight="1" x14ac:dyDescent="0.45">
      <c r="A92"/>
      <c r="B92"/>
    </row>
    <row r="93" spans="1:2" ht="15" customHeight="1" x14ac:dyDescent="0.45">
      <c r="A93"/>
      <c r="B93"/>
    </row>
    <row r="94" spans="1:2" ht="15" customHeight="1" x14ac:dyDescent="0.45">
      <c r="A94"/>
      <c r="B94"/>
    </row>
    <row r="95" spans="1:2" ht="15" customHeight="1" x14ac:dyDescent="0.45">
      <c r="A95"/>
      <c r="B95"/>
    </row>
    <row r="96" spans="1:2" ht="15" customHeight="1" x14ac:dyDescent="0.45">
      <c r="A96"/>
      <c r="B96"/>
    </row>
    <row r="97" spans="1:2" ht="15" customHeight="1" x14ac:dyDescent="0.45">
      <c r="A97"/>
      <c r="B97"/>
    </row>
    <row r="98" spans="1:2" ht="15" customHeight="1" x14ac:dyDescent="0.45">
      <c r="A98"/>
      <c r="B98"/>
    </row>
    <row r="99" spans="1:2" ht="15" customHeight="1" x14ac:dyDescent="0.45">
      <c r="A99"/>
      <c r="B99"/>
    </row>
    <row r="100" spans="1:2" ht="15" customHeight="1" x14ac:dyDescent="0.45">
      <c r="A100"/>
      <c r="B100"/>
    </row>
    <row r="101" spans="1:2" ht="15" customHeight="1" x14ac:dyDescent="0.45">
      <c r="A101"/>
      <c r="B101"/>
    </row>
    <row r="102" spans="1:2" ht="15" customHeight="1" x14ac:dyDescent="0.45">
      <c r="A102"/>
      <c r="B102"/>
    </row>
    <row r="103" spans="1:2" ht="15" customHeight="1" x14ac:dyDescent="0.45">
      <c r="A103"/>
      <c r="B103"/>
    </row>
    <row r="104" spans="1:2" ht="15" customHeight="1" x14ac:dyDescent="0.45">
      <c r="A104"/>
      <c r="B104"/>
    </row>
    <row r="105" spans="1:2" ht="15" customHeight="1" x14ac:dyDescent="0.45">
      <c r="A105"/>
      <c r="B105"/>
    </row>
    <row r="106" spans="1:2" ht="15" customHeight="1" x14ac:dyDescent="0.45">
      <c r="A106"/>
      <c r="B106"/>
    </row>
    <row r="107" spans="1:2" ht="15" customHeight="1" x14ac:dyDescent="0.45">
      <c r="A107"/>
      <c r="B107"/>
    </row>
    <row r="108" spans="1:2" ht="15" customHeight="1" x14ac:dyDescent="0.45">
      <c r="A108"/>
      <c r="B108"/>
    </row>
    <row r="109" spans="1:2" ht="15" customHeight="1" x14ac:dyDescent="0.45">
      <c r="A109"/>
      <c r="B109"/>
    </row>
    <row r="110" spans="1:2" ht="15" customHeight="1" x14ac:dyDescent="0.45">
      <c r="A110"/>
      <c r="B110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0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rowBreaks count="1" manualBreakCount="1">
    <brk id="33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307F1-B1F0-43A0-948F-4DA8AC3D45AF}">
  <sheetPr>
    <pageSetUpPr fitToPage="1"/>
  </sheetPr>
  <dimension ref="A1:P21"/>
  <sheetViews>
    <sheetView zoomScaleNormal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A5" sqref="A5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42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48</v>
      </c>
    </row>
    <row r="5" spans="1:16" ht="15" customHeight="1" x14ac:dyDescent="0.45">
      <c r="B5" s="16" t="s">
        <v>34</v>
      </c>
    </row>
    <row r="6" spans="1:16" ht="15" customHeight="1" x14ac:dyDescent="0.45">
      <c r="B6" s="16" t="s">
        <v>33</v>
      </c>
    </row>
    <row r="7" spans="1:16" ht="15" customHeight="1" x14ac:dyDescent="0.45">
      <c r="B7" s="16" t="s">
        <v>35</v>
      </c>
    </row>
    <row r="8" spans="1:16" ht="15" customHeight="1" x14ac:dyDescent="0.45">
      <c r="B8" s="16" t="s">
        <v>38</v>
      </c>
    </row>
    <row r="9" spans="1:16" ht="15" customHeight="1" x14ac:dyDescent="0.45">
      <c r="A9" s="60"/>
    </row>
    <row r="10" spans="1:16" ht="15" customHeight="1" x14ac:dyDescent="0.45">
      <c r="A10" s="60"/>
      <c r="B10" s="16" t="s">
        <v>103</v>
      </c>
    </row>
    <row r="11" spans="1:16" ht="15" customHeight="1" x14ac:dyDescent="0.45">
      <c r="A11" s="60"/>
      <c r="B11" s="16" t="s">
        <v>104</v>
      </c>
    </row>
    <row r="12" spans="1:16" ht="15" customHeight="1" x14ac:dyDescent="0.45">
      <c r="B12" s="16" t="s">
        <v>47</v>
      </c>
    </row>
    <row r="14" spans="1:16" ht="15" customHeight="1" x14ac:dyDescent="0.45">
      <c r="B14" s="16" t="str">
        <f>'S&amp;U'!B36</f>
        <v>Lifting costs per BOE US$</v>
      </c>
    </row>
    <row r="15" spans="1:16" ht="15" customHeight="1" x14ac:dyDescent="0.45">
      <c r="B15" s="16" t="str">
        <f>'S&amp;U'!B37</f>
        <v>Transportation costs per BOE US$</v>
      </c>
    </row>
    <row r="16" spans="1:16" ht="15" customHeight="1" x14ac:dyDescent="0.45">
      <c r="A16" s="60"/>
      <c r="B16" s="16" t="s">
        <v>45</v>
      </c>
    </row>
    <row r="17" spans="1:2" ht="15" customHeight="1" x14ac:dyDescent="0.45">
      <c r="A17" s="60"/>
    </row>
    <row r="18" spans="1:2" ht="15" customHeight="1" x14ac:dyDescent="0.45">
      <c r="A18" s="60"/>
      <c r="B18" s="16" t="s">
        <v>105</v>
      </c>
    </row>
    <row r="19" spans="1:2" ht="15" customHeight="1" x14ac:dyDescent="0.45">
      <c r="A19" s="60"/>
      <c r="B19" s="16" t="s">
        <v>106</v>
      </c>
    </row>
    <row r="20" spans="1:2" ht="15" customHeight="1" x14ac:dyDescent="0.45">
      <c r="A20" s="60"/>
      <c r="B20" s="16" t="str">
        <f>'S&amp;U'!B38</f>
        <v>Royalties / license costs % of revenue</v>
      </c>
    </row>
    <row r="21" spans="1:2" ht="15" customHeight="1" x14ac:dyDescent="0.45">
      <c r="B21" s="16" t="s">
        <v>46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6A2DB-B966-49A3-9480-E22FC33265B5}">
  <sheetPr>
    <pageSetUpPr fitToPage="1"/>
  </sheetPr>
  <dimension ref="A1:P15"/>
  <sheetViews>
    <sheetView zoomScaleNormal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B4" sqref="B4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143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136</v>
      </c>
    </row>
    <row r="5" spans="1:16" ht="15" customHeight="1" x14ac:dyDescent="0.45">
      <c r="B5" s="16" t="str">
        <f>BS!B5</f>
        <v>Accounts receivable</v>
      </c>
    </row>
    <row r="6" spans="1:16" ht="15" customHeight="1" x14ac:dyDescent="0.45">
      <c r="B6" s="16" t="str">
        <f>BS!B6</f>
        <v>Inventory</v>
      </c>
    </row>
    <row r="7" spans="1:16" ht="15" customHeight="1" x14ac:dyDescent="0.45">
      <c r="B7" s="16" t="str">
        <f>BS!B15</f>
        <v>Accounts payable</v>
      </c>
    </row>
    <row r="8" spans="1:16" ht="15" customHeight="1" x14ac:dyDescent="0.45">
      <c r="B8" s="16" t="s">
        <v>137</v>
      </c>
    </row>
    <row r="9" spans="1:16" ht="15" customHeight="1" x14ac:dyDescent="0.45">
      <c r="A9" s="60"/>
    </row>
    <row r="10" spans="1:16" ht="15" customHeight="1" x14ac:dyDescent="0.45">
      <c r="A10" s="60" t="s">
        <v>138</v>
      </c>
    </row>
    <row r="11" spans="1:16" ht="15" customHeight="1" x14ac:dyDescent="0.45">
      <c r="A11" s="60"/>
      <c r="B11" s="16" t="s">
        <v>57</v>
      </c>
    </row>
    <row r="12" spans="1:16" ht="15" customHeight="1" x14ac:dyDescent="0.45">
      <c r="B12" s="16" t="s">
        <v>139</v>
      </c>
    </row>
    <row r="13" spans="1:16" ht="15" customHeight="1" x14ac:dyDescent="0.45">
      <c r="B13" s="16" t="s">
        <v>140</v>
      </c>
    </row>
    <row r="14" spans="1:16" ht="15" customHeight="1" x14ac:dyDescent="0.45">
      <c r="A14" s="60"/>
      <c r="B14" s="16" t="s">
        <v>141</v>
      </c>
    </row>
    <row r="15" spans="1:16" ht="15" customHeight="1" x14ac:dyDescent="0.45">
      <c r="B15" s="16" t="s">
        <v>142</v>
      </c>
      <c r="C15" s="63"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8B99E-44A4-4604-8300-E9F7C082BAA3}">
  <sheetPr>
    <pageSetUpPr fitToPage="1"/>
  </sheetPr>
  <dimension ref="A1:P49"/>
  <sheetViews>
    <sheetView zoomScaleNormal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65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169</v>
      </c>
    </row>
    <row r="5" spans="1:16" ht="15" customHeight="1" x14ac:dyDescent="0.45">
      <c r="B5" s="16" t="s">
        <v>31</v>
      </c>
    </row>
    <row r="6" spans="1:16" ht="15" customHeight="1" x14ac:dyDescent="0.45">
      <c r="B6" s="16" t="s">
        <v>29</v>
      </c>
      <c r="G6" s="61"/>
      <c r="H6" s="61"/>
      <c r="I6" s="61"/>
      <c r="J6" s="61"/>
      <c r="K6" s="61"/>
      <c r="L6" s="61"/>
      <c r="M6" s="61"/>
      <c r="N6" s="61"/>
      <c r="O6" s="61"/>
      <c r="P6" s="61"/>
    </row>
    <row r="8" spans="1:16" ht="15" customHeight="1" x14ac:dyDescent="0.45">
      <c r="B8" s="16" t="s">
        <v>32</v>
      </c>
    </row>
    <row r="9" spans="1:16" ht="15" customHeight="1" x14ac:dyDescent="0.45">
      <c r="B9" s="16" t="s">
        <v>29</v>
      </c>
      <c r="G9" s="61"/>
      <c r="H9" s="61"/>
      <c r="I9" s="61"/>
      <c r="J9" s="61"/>
      <c r="K9" s="61"/>
      <c r="L9" s="61"/>
      <c r="M9" s="61"/>
      <c r="N9" s="61"/>
      <c r="O9" s="61"/>
      <c r="P9" s="61"/>
    </row>
    <row r="11" spans="1:16" ht="15" customHeight="1" x14ac:dyDescent="0.45">
      <c r="A11" s="15" t="s">
        <v>28</v>
      </c>
    </row>
    <row r="12" spans="1:16" ht="15" customHeight="1" x14ac:dyDescent="0.45">
      <c r="A12"/>
      <c r="B12" s="16" t="s">
        <v>49</v>
      </c>
    </row>
    <row r="13" spans="1:16" ht="15" customHeight="1" x14ac:dyDescent="0.45">
      <c r="A13"/>
      <c r="B13" s="16" t="s">
        <v>32</v>
      </c>
    </row>
    <row r="14" spans="1:16" ht="15" customHeight="1" x14ac:dyDescent="0.45">
      <c r="A14"/>
      <c r="B14" s="16" t="s">
        <v>63</v>
      </c>
    </row>
    <row r="15" spans="1:16" ht="15" customHeight="1" x14ac:dyDescent="0.45">
      <c r="A15"/>
      <c r="B15" s="16" t="s">
        <v>50</v>
      </c>
    </row>
    <row r="16" spans="1:16" ht="15" customHeight="1" x14ac:dyDescent="0.45">
      <c r="A16"/>
      <c r="B16" s="16" t="s">
        <v>64</v>
      </c>
    </row>
    <row r="17" spans="1:3" ht="15" customHeight="1" x14ac:dyDescent="0.45">
      <c r="A17"/>
      <c r="B17"/>
    </row>
    <row r="18" spans="1:3" ht="15" customHeight="1" x14ac:dyDescent="0.45">
      <c r="A18"/>
      <c r="B18" s="16" t="s">
        <v>61</v>
      </c>
    </row>
    <row r="19" spans="1:3" ht="15" customHeight="1" x14ac:dyDescent="0.45">
      <c r="A19"/>
      <c r="B19" s="16" t="s">
        <v>62</v>
      </c>
    </row>
    <row r="20" spans="1:3" ht="15" customHeight="1" x14ac:dyDescent="0.45">
      <c r="A20"/>
      <c r="B20"/>
    </row>
    <row r="21" spans="1:3" ht="15" customHeight="1" x14ac:dyDescent="0.45">
      <c r="A21" s="15" t="s">
        <v>56</v>
      </c>
      <c r="B21"/>
    </row>
    <row r="22" spans="1:3" ht="15" customHeight="1" x14ac:dyDescent="0.45">
      <c r="A22"/>
      <c r="B22" s="16" t="s">
        <v>57</v>
      </c>
    </row>
    <row r="23" spans="1:3" ht="15" customHeight="1" x14ac:dyDescent="0.45">
      <c r="A23"/>
      <c r="B23" s="16" t="s">
        <v>58</v>
      </c>
    </row>
    <row r="24" spans="1:3" ht="15" customHeight="1" x14ac:dyDescent="0.45">
      <c r="A24"/>
      <c r="B24" s="16" t="s">
        <v>55</v>
      </c>
    </row>
    <row r="25" spans="1:3" ht="15" customHeight="1" x14ac:dyDescent="0.45">
      <c r="A25"/>
      <c r="B25" s="16" t="s">
        <v>59</v>
      </c>
      <c r="C25" s="63">
        <v>0</v>
      </c>
    </row>
    <row r="26" spans="1:3" ht="15" customHeight="1" x14ac:dyDescent="0.45">
      <c r="A26"/>
      <c r="B26"/>
    </row>
    <row r="27" spans="1:3" ht="15" customHeight="1" x14ac:dyDescent="0.45">
      <c r="B27" s="16" t="s">
        <v>70</v>
      </c>
    </row>
    <row r="28" spans="1:3" ht="15" customHeight="1" x14ac:dyDescent="0.45">
      <c r="B28" s="16" t="s">
        <v>71</v>
      </c>
    </row>
    <row r="30" spans="1:3" ht="15" customHeight="1" x14ac:dyDescent="0.45">
      <c r="A30" s="15" t="s">
        <v>66</v>
      </c>
    </row>
    <row r="31" spans="1:3" ht="15" customHeight="1" x14ac:dyDescent="0.45">
      <c r="B31" s="16" t="s">
        <v>57</v>
      </c>
    </row>
    <row r="32" spans="1:3" ht="15" customHeight="1" x14ac:dyDescent="0.45">
      <c r="B32" s="16" t="s">
        <v>72</v>
      </c>
    </row>
    <row r="33" spans="1:3" ht="15" customHeight="1" x14ac:dyDescent="0.45">
      <c r="B33" s="16" t="s">
        <v>73</v>
      </c>
    </row>
    <row r="34" spans="1:3" ht="15" customHeight="1" x14ac:dyDescent="0.45">
      <c r="B34" s="16" t="s">
        <v>59</v>
      </c>
      <c r="C34" s="63">
        <v>0</v>
      </c>
    </row>
    <row r="36" spans="1:3" ht="15" customHeight="1" x14ac:dyDescent="0.45">
      <c r="A36" s="15" t="s">
        <v>74</v>
      </c>
    </row>
    <row r="37" spans="1:3" ht="15" customHeight="1" x14ac:dyDescent="0.45">
      <c r="B37" s="16" t="s">
        <v>77</v>
      </c>
    </row>
    <row r="38" spans="1:3" ht="15" customHeight="1" x14ac:dyDescent="0.45">
      <c r="B38" s="16" t="s">
        <v>71</v>
      </c>
    </row>
    <row r="40" spans="1:3" ht="15" customHeight="1" x14ac:dyDescent="0.45">
      <c r="B40" s="16" t="s">
        <v>81</v>
      </c>
    </row>
    <row r="41" spans="1:3" ht="15" customHeight="1" x14ac:dyDescent="0.45">
      <c r="B41" s="16" t="s">
        <v>57</v>
      </c>
    </row>
    <row r="42" spans="1:3" ht="15" customHeight="1" x14ac:dyDescent="0.45">
      <c r="B42" s="16" t="s">
        <v>73</v>
      </c>
    </row>
    <row r="43" spans="1:3" ht="15" customHeight="1" x14ac:dyDescent="0.45">
      <c r="B43" s="16" t="s">
        <v>59</v>
      </c>
    </row>
    <row r="45" spans="1:3" ht="15" customHeight="1" x14ac:dyDescent="0.45">
      <c r="B45" s="16" t="s">
        <v>80</v>
      </c>
    </row>
    <row r="46" spans="1:3" ht="15" customHeight="1" x14ac:dyDescent="0.45">
      <c r="B46" s="16" t="s">
        <v>57</v>
      </c>
    </row>
    <row r="47" spans="1:3" ht="15" customHeight="1" x14ac:dyDescent="0.45">
      <c r="B47" s="16" t="s">
        <v>78</v>
      </c>
    </row>
    <row r="48" spans="1:3" ht="15" customHeight="1" x14ac:dyDescent="0.45">
      <c r="B48" s="16" t="s">
        <v>79</v>
      </c>
    </row>
    <row r="49" spans="2:2" ht="15" customHeight="1" x14ac:dyDescent="0.45">
      <c r="B49" s="16" t="s">
        <v>59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C8D9E-1578-4817-970C-99FC5D0C7D26}">
  <sheetPr>
    <pageSetUpPr fitToPage="1"/>
  </sheetPr>
  <dimension ref="A1:P33"/>
  <sheetViews>
    <sheetView zoomScaleNormal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102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5" spans="1:16" ht="15" customHeight="1" x14ac:dyDescent="0.45">
      <c r="A5"/>
      <c r="B5" s="16" t="str">
        <f>Revenues!B10</f>
        <v>Crude oil revenues</v>
      </c>
    </row>
    <row r="6" spans="1:16" ht="15" customHeight="1" x14ac:dyDescent="0.45">
      <c r="A6"/>
      <c r="B6" s="16" t="str">
        <f>Revenues!B11</f>
        <v>NGL revenues</v>
      </c>
    </row>
    <row r="7" spans="1:16" ht="15" customHeight="1" x14ac:dyDescent="0.45">
      <c r="A7"/>
      <c r="B7" s="16" t="str">
        <f>Revenues!B12</f>
        <v>Total BOE revenues</v>
      </c>
    </row>
    <row r="8" spans="1:16" ht="15" customHeight="1" x14ac:dyDescent="0.45">
      <c r="A8"/>
    </row>
    <row r="9" spans="1:16" ht="15" customHeight="1" x14ac:dyDescent="0.45">
      <c r="A9"/>
      <c r="B9" s="16" t="s">
        <v>105</v>
      </c>
    </row>
    <row r="10" spans="1:16" ht="15" customHeight="1" x14ac:dyDescent="0.45">
      <c r="A10"/>
      <c r="B10" s="16" t="s">
        <v>106</v>
      </c>
    </row>
    <row r="11" spans="1:16" ht="15" customHeight="1" x14ac:dyDescent="0.45">
      <c r="B11" s="16" t="s">
        <v>55</v>
      </c>
    </row>
    <row r="12" spans="1:16" ht="15" customHeight="1" x14ac:dyDescent="0.45">
      <c r="A12"/>
      <c r="B12" s="16" t="s">
        <v>128</v>
      </c>
    </row>
    <row r="13" spans="1:16" ht="15" customHeight="1" x14ac:dyDescent="0.45">
      <c r="A13"/>
    </row>
    <row r="14" spans="1:16" ht="15" customHeight="1" x14ac:dyDescent="0.45">
      <c r="A14"/>
      <c r="B14" s="16" t="s">
        <v>107</v>
      </c>
    </row>
    <row r="15" spans="1:16" ht="15" customHeight="1" x14ac:dyDescent="0.45">
      <c r="A15"/>
    </row>
    <row r="16" spans="1:16" ht="15" customHeight="1" x14ac:dyDescent="0.45">
      <c r="A16"/>
      <c r="B16" s="16" t="s">
        <v>109</v>
      </c>
    </row>
    <row r="17" spans="1:2" ht="15" customHeight="1" x14ac:dyDescent="0.45">
      <c r="A17"/>
      <c r="B17" s="16" t="s">
        <v>73</v>
      </c>
    </row>
    <row r="18" spans="1:2" ht="15" customHeight="1" x14ac:dyDescent="0.45">
      <c r="A18"/>
      <c r="B18" s="16" t="s">
        <v>173</v>
      </c>
    </row>
    <row r="19" spans="1:2" ht="15" customHeight="1" x14ac:dyDescent="0.45">
      <c r="A19"/>
      <c r="B19" s="16" t="s">
        <v>111</v>
      </c>
    </row>
    <row r="20" spans="1:2" ht="15" customHeight="1" x14ac:dyDescent="0.45">
      <c r="A20"/>
    </row>
    <row r="21" spans="1:2" ht="15" customHeight="1" x14ac:dyDescent="0.45">
      <c r="A21"/>
      <c r="B21" s="16" t="s">
        <v>161</v>
      </c>
    </row>
    <row r="22" spans="1:2" ht="15" customHeight="1" x14ac:dyDescent="0.45">
      <c r="A22"/>
      <c r="B22" s="16" t="s">
        <v>177</v>
      </c>
    </row>
    <row r="23" spans="1:2" ht="15" customHeight="1" x14ac:dyDescent="0.45">
      <c r="A23"/>
      <c r="B23" s="16" t="s">
        <v>112</v>
      </c>
    </row>
    <row r="24" spans="1:2" ht="15" customHeight="1" x14ac:dyDescent="0.45">
      <c r="A24"/>
      <c r="B24" s="16" t="s">
        <v>113</v>
      </c>
    </row>
    <row r="25" spans="1:2" ht="15" customHeight="1" x14ac:dyDescent="0.45">
      <c r="A25"/>
    </row>
    <row r="26" spans="1:2" ht="15" customHeight="1" x14ac:dyDescent="0.45">
      <c r="A26"/>
      <c r="B26" s="16" t="s">
        <v>114</v>
      </c>
    </row>
    <row r="27" spans="1:2" ht="15" customHeight="1" x14ac:dyDescent="0.45">
      <c r="A27"/>
      <c r="B27" s="16" t="s">
        <v>116</v>
      </c>
    </row>
    <row r="28" spans="1:2" ht="15" customHeight="1" x14ac:dyDescent="0.45">
      <c r="B28"/>
    </row>
    <row r="29" spans="1:2" ht="15" customHeight="1" x14ac:dyDescent="0.45">
      <c r="A29"/>
    </row>
    <row r="30" spans="1:2" ht="15" customHeight="1" x14ac:dyDescent="0.45">
      <c r="A30"/>
    </row>
    <row r="31" spans="1:2" ht="15" customHeight="1" x14ac:dyDescent="0.45">
      <c r="A31"/>
    </row>
    <row r="32" spans="1:2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A6DB7-F90E-4D60-A74E-7028D668E65D}">
  <sheetPr>
    <pageSetUpPr fitToPage="1"/>
  </sheetPr>
  <dimension ref="A1:P29"/>
  <sheetViews>
    <sheetView zoomScaleNormal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117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118</v>
      </c>
    </row>
    <row r="5" spans="1:16" ht="15" customHeight="1" x14ac:dyDescent="0.45">
      <c r="A5"/>
      <c r="B5" s="16" t="s">
        <v>120</v>
      </c>
    </row>
    <row r="6" spans="1:16" ht="15" customHeight="1" x14ac:dyDescent="0.45">
      <c r="A6"/>
      <c r="B6" s="16" t="s">
        <v>121</v>
      </c>
    </row>
    <row r="7" spans="1:16" ht="15" customHeight="1" x14ac:dyDescent="0.45">
      <c r="A7"/>
      <c r="B7" s="16" t="s">
        <v>127</v>
      </c>
    </row>
    <row r="8" spans="1:16" ht="15" customHeight="1" x14ac:dyDescent="0.45">
      <c r="A8"/>
    </row>
    <row r="9" spans="1:16" ht="15" customHeight="1" x14ac:dyDescent="0.45">
      <c r="A9"/>
      <c r="B9" s="16" t="s">
        <v>129</v>
      </c>
    </row>
    <row r="10" spans="1:16" ht="15" customHeight="1" x14ac:dyDescent="0.45">
      <c r="B10" s="16" t="s">
        <v>66</v>
      </c>
    </row>
    <row r="11" spans="1:16" ht="15" customHeight="1" x14ac:dyDescent="0.45">
      <c r="A11"/>
      <c r="B11" s="16" t="s">
        <v>130</v>
      </c>
    </row>
    <row r="12" spans="1:16" ht="15" customHeight="1" x14ac:dyDescent="0.45">
      <c r="A12"/>
      <c r="B12" s="16" t="s">
        <v>131</v>
      </c>
    </row>
    <row r="13" spans="1:16" ht="15" customHeight="1" x14ac:dyDescent="0.45">
      <c r="A13"/>
    </row>
    <row r="14" spans="1:16" ht="15" customHeight="1" x14ac:dyDescent="0.45">
      <c r="A14"/>
      <c r="B14" s="16" t="s">
        <v>132</v>
      </c>
    </row>
    <row r="15" spans="1:16" ht="15" customHeight="1" x14ac:dyDescent="0.45">
      <c r="A15"/>
      <c r="B15" s="16" t="s">
        <v>122</v>
      </c>
    </row>
    <row r="16" spans="1:16" ht="15" customHeight="1" x14ac:dyDescent="0.45">
      <c r="A16"/>
      <c r="B16" s="16" t="s">
        <v>134</v>
      </c>
    </row>
    <row r="17" spans="1:16" ht="15" customHeight="1" x14ac:dyDescent="0.45">
      <c r="A17"/>
    </row>
    <row r="18" spans="1:16" ht="15" customHeight="1" x14ac:dyDescent="0.45">
      <c r="A18"/>
      <c r="B18" s="16" t="s">
        <v>176</v>
      </c>
    </row>
    <row r="19" spans="1:16" ht="15" customHeight="1" x14ac:dyDescent="0.45">
      <c r="A19"/>
      <c r="B19" s="16" t="s">
        <v>74</v>
      </c>
    </row>
    <row r="20" spans="1:16" ht="15" customHeight="1" x14ac:dyDescent="0.45">
      <c r="A20"/>
      <c r="B20" s="16" t="s">
        <v>135</v>
      </c>
    </row>
    <row r="21" spans="1:16" ht="15" customHeight="1" x14ac:dyDescent="0.45">
      <c r="A21"/>
    </row>
    <row r="22" spans="1:16" ht="15" customHeight="1" x14ac:dyDescent="0.45">
      <c r="A22"/>
      <c r="B22" s="16" t="s">
        <v>138</v>
      </c>
    </row>
    <row r="23" spans="1:16" ht="15" customHeight="1" x14ac:dyDescent="0.45">
      <c r="A23"/>
      <c r="B23" s="16" t="s">
        <v>145</v>
      </c>
    </row>
    <row r="24" spans="1:16" ht="15" customHeight="1" x14ac:dyDescent="0.45">
      <c r="B24"/>
    </row>
    <row r="25" spans="1:16" ht="15" customHeight="1" x14ac:dyDescent="0.45">
      <c r="A25"/>
      <c r="B25" s="16" t="s">
        <v>146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</row>
    <row r="26" spans="1:16" ht="15" customHeight="1" x14ac:dyDescent="0.45">
      <c r="A26"/>
    </row>
    <row r="27" spans="1:16" ht="15" customHeight="1" x14ac:dyDescent="0.45">
      <c r="A27"/>
    </row>
    <row r="28" spans="1:16" ht="15" customHeight="1" x14ac:dyDescent="0.45">
      <c r="A28"/>
    </row>
    <row r="29" spans="1:16" ht="15" customHeight="1" x14ac:dyDescent="0.45">
      <c r="A29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48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3" ma:contentTypeDescription="Create a new document." ma:contentTypeScope="" ma:versionID="91a2337fa3e469389372e0f8f3ebfbff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997a15627981ecf1ec0c7ac2787440f4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8BE588-1B5E-4970-A38E-0CC39BDD3F49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EA0DD11B-C98B-4891-91DE-4F0FDD34C0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614C77-45C3-484C-BDA9-8745C9E270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Welcome</vt:lpstr>
      <vt:lpstr>Info</vt:lpstr>
      <vt:lpstr>S&amp;U</vt:lpstr>
      <vt:lpstr>Finance</vt:lpstr>
      <vt:lpstr>Revenues</vt:lpstr>
      <vt:lpstr>Calcs</vt:lpstr>
      <vt:lpstr>Depletion</vt:lpstr>
      <vt:lpstr>IS</vt:lpstr>
      <vt:lpstr>BS</vt:lpstr>
      <vt:lpstr>CFS</vt:lpstr>
      <vt:lpstr>switch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Juan F. Cabrera</cp:lastModifiedBy>
  <cp:lastPrinted>2018-11-06T19:46:38Z</cp:lastPrinted>
  <dcterms:created xsi:type="dcterms:W3CDTF">2016-02-03T14:06:14Z</dcterms:created>
  <dcterms:modified xsi:type="dcterms:W3CDTF">2026-02-19T16:34:52Z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