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6. Simple Model - Cash Flow Statement - Development/"/>
    </mc:Choice>
  </mc:AlternateContent>
  <xr:revisionPtr revIDLastSave="1" documentId="8_{48F3E984-D71E-4142-9020-A05C26240CF9}" xr6:coauthVersionLast="47" xr6:coauthVersionMax="47" xr10:uidLastSave="{51D8CAA2-CBC4-4155-AFD8-EFCB8969AA80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E106" i="2" l="1"/>
  <c r="F106" i="2"/>
  <c r="E107" i="2"/>
  <c r="F107" i="2"/>
  <c r="E108" i="2"/>
  <c r="F108" i="2"/>
  <c r="E109" i="2"/>
  <c r="G113" i="2"/>
  <c r="H113" i="2"/>
  <c r="I113" i="2"/>
  <c r="J113" i="2"/>
  <c r="K113" i="2"/>
  <c r="D121" i="2"/>
  <c r="D109" i="2"/>
  <c r="D108" i="2"/>
  <c r="D110" i="2" s="1"/>
  <c r="D107" i="2"/>
  <c r="D106" i="2"/>
  <c r="B108" i="2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H65" i="2"/>
  <c r="H66" i="2" s="1"/>
  <c r="I65" i="2"/>
  <c r="I66" i="2" s="1"/>
  <c r="J65" i="2"/>
  <c r="J79" i="2" s="1"/>
  <c r="J80" i="2" s="1"/>
  <c r="K65" i="2"/>
  <c r="K79" i="2" s="1"/>
  <c r="K80" i="2" s="1"/>
  <c r="K92" i="2" s="1"/>
  <c r="G65" i="2"/>
  <c r="G79" i="2" s="1"/>
  <c r="G80" i="2" s="1"/>
  <c r="D59" i="2"/>
  <c r="E55" i="2"/>
  <c r="F55" i="2"/>
  <c r="D55" i="2"/>
  <c r="D53" i="2"/>
  <c r="I44" i="2"/>
  <c r="J44" i="2"/>
  <c r="G44" i="2"/>
  <c r="E38" i="2"/>
  <c r="F38" i="2"/>
  <c r="J45" i="2" s="1"/>
  <c r="G38" i="2"/>
  <c r="H38" i="2"/>
  <c r="H54" i="2" s="1"/>
  <c r="H112" i="2" s="1"/>
  <c r="H114" i="2" s="1"/>
  <c r="I38" i="2"/>
  <c r="I54" i="2" s="1"/>
  <c r="I112" i="2" s="1"/>
  <c r="I114" i="2" s="1"/>
  <c r="J38" i="2"/>
  <c r="J54" i="2" s="1"/>
  <c r="J112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D39" i="2"/>
  <c r="D38" i="2"/>
  <c r="J43" i="2" s="1"/>
  <c r="D37" i="2"/>
  <c r="E27" i="2"/>
  <c r="F27" i="2"/>
  <c r="D27" i="2"/>
  <c r="E26" i="2"/>
  <c r="F26" i="2"/>
  <c r="D26" i="2"/>
  <c r="B130" i="2"/>
  <c r="B129" i="2"/>
  <c r="K54" i="2" l="1"/>
  <c r="K112" i="2" s="1"/>
  <c r="K114" i="2" s="1"/>
  <c r="I43" i="2"/>
  <c r="G66" i="2"/>
  <c r="J47" i="2"/>
  <c r="K66" i="2"/>
  <c r="J66" i="2"/>
  <c r="I79" i="2"/>
  <c r="I80" i="2" s="1"/>
  <c r="J109" i="2" s="1"/>
  <c r="E110" i="2"/>
  <c r="H79" i="2"/>
  <c r="H80" i="2" s="1"/>
  <c r="D40" i="2"/>
  <c r="E37" i="2" s="1"/>
  <c r="D84" i="2"/>
  <c r="H92" i="2"/>
  <c r="D100" i="2"/>
  <c r="E82" i="2"/>
  <c r="H109" i="2"/>
  <c r="G92" i="2"/>
  <c r="J92" i="2"/>
  <c r="K109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J51" i="2" s="1"/>
  <c r="J55" i="2" s="1"/>
  <c r="J67" i="2" s="1"/>
  <c r="F54" i="2"/>
  <c r="F112" i="2" s="1"/>
  <c r="F78" i="2"/>
  <c r="F80" i="2" s="1"/>
  <c r="E84" i="2"/>
  <c r="G54" i="2"/>
  <c r="G112" i="2" s="1"/>
  <c r="G114" i="2" s="1"/>
  <c r="K45" i="2"/>
  <c r="K44" i="2"/>
  <c r="K43" i="2"/>
  <c r="H46" i="2"/>
  <c r="I47" i="2"/>
  <c r="D54" i="2"/>
  <c r="E54" i="2"/>
  <c r="J114" i="2"/>
  <c r="I45" i="2"/>
  <c r="J46" i="2"/>
  <c r="G43" i="2"/>
  <c r="A7" i="1"/>
  <c r="I92" i="2" l="1"/>
  <c r="I109" i="2"/>
  <c r="G51" i="2"/>
  <c r="G55" i="2" s="1"/>
  <c r="G67" i="2" s="1"/>
  <c r="G107" i="2" s="1"/>
  <c r="I51" i="2"/>
  <c r="I55" i="2" s="1"/>
  <c r="I67" i="2" s="1"/>
  <c r="I107" i="2" s="1"/>
  <c r="J107" i="2"/>
  <c r="F82" i="2"/>
  <c r="F84" i="2" s="1"/>
  <c r="E100" i="2"/>
  <c r="F92" i="2"/>
  <c r="F109" i="2"/>
  <c r="F110" i="2" s="1"/>
  <c r="G109" i="2"/>
  <c r="E112" i="2"/>
  <c r="K51" i="2"/>
  <c r="K55" i="2" s="1"/>
  <c r="K67" i="2" s="1"/>
  <c r="H51" i="2"/>
  <c r="H55" i="2" s="1"/>
  <c r="H67" i="2" s="1"/>
  <c r="D56" i="2"/>
  <c r="D112" i="2"/>
  <c r="A1" i="6"/>
  <c r="H107" i="2" l="1"/>
  <c r="K107" i="2"/>
  <c r="G82" i="2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G116" i="2" l="1"/>
  <c r="K116" i="2"/>
  <c r="D117" i="2"/>
  <c r="G117" i="2"/>
  <c r="I117" i="2"/>
  <c r="K117" i="2"/>
  <c r="F116" i="2"/>
  <c r="J116" i="2"/>
  <c r="F117" i="2"/>
  <c r="J117" i="2"/>
  <c r="E117" i="2" l="1"/>
  <c r="H117" i="2"/>
  <c r="H116" i="2"/>
  <c r="D116" i="2"/>
  <c r="I116" i="2"/>
  <c r="E116" i="2"/>
  <c r="D30" i="2"/>
  <c r="E60" i="2"/>
  <c r="E113" i="2" s="1"/>
  <c r="E114" i="2" s="1"/>
  <c r="F30" i="2"/>
  <c r="F33" i="2" s="1"/>
  <c r="F87" i="2" s="1"/>
  <c r="F60" i="2"/>
  <c r="F113" i="2" s="1"/>
  <c r="F114" i="2" s="1"/>
  <c r="D60" i="2" l="1"/>
  <c r="D62" i="2" s="1"/>
  <c r="E59" i="2"/>
  <c r="D94" i="2"/>
  <c r="D113" i="2"/>
  <c r="D114" i="2" s="1"/>
  <c r="D32" i="2"/>
  <c r="D33" i="2"/>
  <c r="D87" i="2" s="1"/>
  <c r="D88" i="2" s="1"/>
  <c r="E62" i="2"/>
  <c r="F32" i="2"/>
  <c r="E30" i="2"/>
  <c r="E86" i="2" l="1"/>
  <c r="D99" i="2"/>
  <c r="E33" i="2"/>
  <c r="E87" i="2" s="1"/>
  <c r="E32" i="2"/>
  <c r="D34" i="2"/>
  <c r="F34" i="2"/>
  <c r="F59" i="2"/>
  <c r="F62" i="2" s="1"/>
  <c r="E94" i="2"/>
  <c r="F94" i="2" l="1"/>
  <c r="G59" i="2"/>
  <c r="G61" i="2"/>
  <c r="G68" i="2" s="1"/>
  <c r="D118" i="2"/>
  <c r="D101" i="2"/>
  <c r="E34" i="2"/>
  <c r="E88" i="2"/>
  <c r="D119" i="2" l="1"/>
  <c r="D122" i="2" s="1"/>
  <c r="D123" i="2" s="1"/>
  <c r="G62" i="2"/>
  <c r="F86" i="2"/>
  <c r="F88" i="2" s="1"/>
  <c r="E99" i="2"/>
  <c r="G108" i="2"/>
  <c r="G69" i="2"/>
  <c r="G72" i="2" l="1"/>
  <c r="H59" i="2"/>
  <c r="G94" i="2"/>
  <c r="F99" i="2"/>
  <c r="G86" i="2"/>
  <c r="G88" i="2" s="1"/>
  <c r="E101" i="2"/>
  <c r="E118" i="2"/>
  <c r="E121" i="2"/>
  <c r="D91" i="2"/>
  <c r="D95" i="2" s="1"/>
  <c r="D103" i="2" s="1"/>
  <c r="G99" i="2" l="1"/>
  <c r="H86" i="2"/>
  <c r="H88" i="2" s="1"/>
  <c r="F101" i="2"/>
  <c r="F118" i="2"/>
  <c r="H61" i="2"/>
  <c r="H68" i="2" s="1"/>
  <c r="E119" i="2"/>
  <c r="E122" i="2" s="1"/>
  <c r="E123" i="2" s="1"/>
  <c r="G74" i="2"/>
  <c r="G75" i="2"/>
  <c r="F121" i="2" l="1"/>
  <c r="E91" i="2"/>
  <c r="E95" i="2" s="1"/>
  <c r="E103" i="2" s="1"/>
  <c r="H108" i="2"/>
  <c r="H69" i="2"/>
  <c r="H62" i="2"/>
  <c r="I86" i="2"/>
  <c r="I88" i="2" s="1"/>
  <c r="H99" i="2"/>
  <c r="G83" i="2"/>
  <c r="G84" i="2" s="1"/>
  <c r="G106" i="2"/>
  <c r="G110" i="2" s="1"/>
  <c r="F119" i="2"/>
  <c r="F122" i="2" s="1"/>
  <c r="G118" i="2"/>
  <c r="J86" i="2" l="1"/>
  <c r="J88" i="2" s="1"/>
  <c r="I99" i="2"/>
  <c r="G119" i="2"/>
  <c r="G122" i="2"/>
  <c r="I59" i="2"/>
  <c r="H94" i="2"/>
  <c r="H118" i="2"/>
  <c r="H72" i="2"/>
  <c r="H82" i="2"/>
  <c r="G100" i="2"/>
  <c r="G101" i="2" s="1"/>
  <c r="F123" i="2"/>
  <c r="H119" i="2" l="1"/>
  <c r="I118" i="2"/>
  <c r="J99" i="2"/>
  <c r="K86" i="2"/>
  <c r="K88" i="2" s="1"/>
  <c r="K99" i="2" s="1"/>
  <c r="F91" i="2"/>
  <c r="F95" i="2" s="1"/>
  <c r="F103" i="2" s="1"/>
  <c r="G121" i="2"/>
  <c r="G123" i="2" s="1"/>
  <c r="H74" i="2"/>
  <c r="I61" i="2"/>
  <c r="I68" i="2" s="1"/>
  <c r="I69" i="2" l="1"/>
  <c r="I108" i="2"/>
  <c r="J118" i="2"/>
  <c r="K118" i="2"/>
  <c r="G91" i="2"/>
  <c r="G95" i="2" s="1"/>
  <c r="G103" i="2" s="1"/>
  <c r="H121" i="2"/>
  <c r="I62" i="2"/>
  <c r="I119" i="2"/>
  <c r="H75" i="2"/>
  <c r="I72" i="2" l="1"/>
  <c r="J59" i="2"/>
  <c r="I94" i="2"/>
  <c r="J119" i="2"/>
  <c r="H106" i="2"/>
  <c r="H110" i="2" s="1"/>
  <c r="H122" i="2" s="1"/>
  <c r="H123" i="2" s="1"/>
  <c r="H83" i="2"/>
  <c r="H84" i="2" s="1"/>
  <c r="K119" i="2"/>
  <c r="I121" i="2" l="1"/>
  <c r="H91" i="2"/>
  <c r="H95" i="2" s="1"/>
  <c r="J61" i="2"/>
  <c r="J68" i="2" s="1"/>
  <c r="H100" i="2"/>
  <c r="H101" i="2" s="1"/>
  <c r="I82" i="2"/>
  <c r="I74" i="2"/>
  <c r="J62" i="2" l="1"/>
  <c r="J94" i="2"/>
  <c r="K59" i="2"/>
  <c r="I75" i="2"/>
  <c r="H103" i="2"/>
  <c r="J69" i="2"/>
  <c r="J108" i="2"/>
  <c r="J72" i="2" l="1"/>
  <c r="K61" i="2"/>
  <c r="K68" i="2" s="1"/>
  <c r="I83" i="2"/>
  <c r="I84" i="2" s="1"/>
  <c r="I106" i="2"/>
  <c r="I110" i="2" s="1"/>
  <c r="I122" i="2" s="1"/>
  <c r="I123" i="2" s="1"/>
  <c r="K108" i="2" l="1"/>
  <c r="K69" i="2"/>
  <c r="J121" i="2"/>
  <c r="I91" i="2"/>
  <c r="I95" i="2" s="1"/>
  <c r="K62" i="2"/>
  <c r="K94" i="2" s="1"/>
  <c r="J82" i="2"/>
  <c r="I100" i="2"/>
  <c r="I101" i="2" s="1"/>
  <c r="J74" i="2"/>
  <c r="I103" i="2" l="1"/>
  <c r="K72" i="2"/>
  <c r="J75" i="2"/>
  <c r="J83" i="2" l="1"/>
  <c r="J84" i="2" s="1"/>
  <c r="J106" i="2"/>
  <c r="J110" i="2" s="1"/>
  <c r="J122" i="2" s="1"/>
  <c r="J123" i="2" s="1"/>
  <c r="K74" i="2"/>
  <c r="K75" i="2" l="1"/>
  <c r="J91" i="2"/>
  <c r="J95" i="2" s="1"/>
  <c r="K121" i="2"/>
  <c r="K83" i="2"/>
  <c r="K106" i="2"/>
  <c r="K110" i="2" s="1"/>
  <c r="K122" i="2" s="1"/>
  <c r="K82" i="2"/>
  <c r="J100" i="2"/>
  <c r="J101" i="2" s="1"/>
  <c r="K123" i="2" l="1"/>
  <c r="K91" i="2" s="1"/>
  <c r="K95" i="2" s="1"/>
  <c r="K103" i="2" s="1"/>
  <c r="K84" i="2"/>
  <c r="K100" i="2" s="1"/>
  <c r="K101" i="2" s="1"/>
  <c r="J10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<sst xmlns="http://schemas.openxmlformats.org/spreadsheetml/2006/main" count="162" uniqueCount="144">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</sst>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98" activePane="bottomRight" state="frozen"/>
      <selection activeCell="A2" sqref="A2"/>
      <selection pane="topRight" activeCell="C2" sqref="C2"/>
      <selection pane="bottomLeft" activeCell="A4" sqref="A4"/>
      <selection pane="bottomRight" activeCell="C103" sqref="C103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  <c r="D91">
        <f>D123</f>
        <v>-66</v>
      </c>
      <c r="E91">
        <f t="shared" ref="E91:K91" si="42">E123</f>
        <v>-132</v>
      </c>
      <c r="F91">
        <f t="shared" si="42"/>
        <v>-208</v>
      </c>
      <c r="G91">
        <f t="shared" si="42"/>
        <v>-216.25</v>
      </c>
      <c r="H91">
        <f t="shared" si="42"/>
        <v>-213.95</v>
      </c>
      <c r="I91">
        <f t="shared" si="42"/>
        <v>-190.85</v>
      </c>
      <c r="J91">
        <f t="shared" si="42"/>
        <v>-163.95</v>
      </c>
      <c r="K91">
        <f t="shared" si="42"/>
        <v>-126.1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3">E80</f>
        <v>0</v>
      </c>
      <c r="F92">
        <f t="shared" si="43"/>
        <v>10</v>
      </c>
      <c r="G92">
        <f t="shared" ref="G92:K92" si="44">G80</f>
        <v>20</v>
      </c>
      <c r="H92">
        <f t="shared" si="44"/>
        <v>40</v>
      </c>
      <c r="I92">
        <f t="shared" si="44"/>
        <v>50</v>
      </c>
      <c r="J92">
        <f t="shared" si="44"/>
        <v>60</v>
      </c>
      <c r="K92">
        <f t="shared" si="44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5">E56</f>
        <v>200</v>
      </c>
      <c r="F93">
        <f t="shared" si="45"/>
        <v>300</v>
      </c>
      <c r="G93">
        <f t="shared" ref="G93:K93" si="46">G56</f>
        <v>315</v>
      </c>
      <c r="H93">
        <f t="shared" si="46"/>
        <v>327</v>
      </c>
      <c r="I93">
        <f t="shared" si="46"/>
        <v>336</v>
      </c>
      <c r="J93">
        <f t="shared" si="46"/>
        <v>342</v>
      </c>
      <c r="K93">
        <f t="shared" si="46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7">E62</f>
        <v>40</v>
      </c>
      <c r="F94">
        <f t="shared" si="47"/>
        <v>60</v>
      </c>
      <c r="G94">
        <f t="shared" ref="G94:K94" si="48">G62</f>
        <v>40</v>
      </c>
      <c r="H94">
        <f t="shared" si="48"/>
        <v>20</v>
      </c>
      <c r="I94">
        <f t="shared" si="48"/>
        <v>0</v>
      </c>
      <c r="J94">
        <f t="shared" si="48"/>
        <v>0</v>
      </c>
      <c r="K94">
        <f t="shared" si="48"/>
        <v>0</v>
      </c>
    </row>
    <row r="95" spans="1:11" ht="15" customHeight="1" x14ac:dyDescent="0.45">
      <c r="B95" s="16" t="s">
        <v>105</v>
      </c>
      <c r="D95">
        <f>SUM(D91:D94)</f>
        <v>54</v>
      </c>
      <c r="E95">
        <f t="shared" ref="E95:F95" si="49">SUM(E91:E94)</f>
        <v>108</v>
      </c>
      <c r="F95">
        <f t="shared" si="49"/>
        <v>162</v>
      </c>
      <c r="G95">
        <f t="shared" ref="G95" si="50">SUM(G91:G94)</f>
        <v>158.75</v>
      </c>
      <c r="H95">
        <f t="shared" ref="H95" si="51">SUM(H91:H94)</f>
        <v>173.05</v>
      </c>
      <c r="I95">
        <f t="shared" ref="I95" si="52">SUM(I91:I94)</f>
        <v>195.15</v>
      </c>
      <c r="J95">
        <f t="shared" ref="J95" si="53">SUM(J91:J94)</f>
        <v>238.05</v>
      </c>
      <c r="K95">
        <f t="shared" ref="K95" si="54">SUM(K91:K94)</f>
        <v>282.89999999999998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5">E88</f>
        <v>107.99999999999999</v>
      </c>
      <c r="F99">
        <f t="shared" si="55"/>
        <v>161.99999999999997</v>
      </c>
      <c r="G99">
        <f t="shared" ref="G99:K99" si="56">G88</f>
        <v>161.99999999999997</v>
      </c>
      <c r="H99">
        <f t="shared" si="56"/>
        <v>161.99999999999997</v>
      </c>
      <c r="I99">
        <f t="shared" si="56"/>
        <v>161.99999999999997</v>
      </c>
      <c r="J99">
        <f t="shared" si="56"/>
        <v>161.99999999999997</v>
      </c>
      <c r="K99">
        <f t="shared" si="56"/>
        <v>161.99999999999997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7">E84</f>
        <v>0</v>
      </c>
      <c r="F100">
        <f t="shared" si="57"/>
        <v>0</v>
      </c>
      <c r="G100">
        <f t="shared" ref="G100:K100" si="58">G84</f>
        <v>-3.25</v>
      </c>
      <c r="H100">
        <f t="shared" si="58"/>
        <v>11.05</v>
      </c>
      <c r="I100">
        <f t="shared" si="58"/>
        <v>33.150000000000006</v>
      </c>
      <c r="J100">
        <f t="shared" si="58"/>
        <v>76.050000000000011</v>
      </c>
      <c r="K100">
        <f t="shared" si="58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59">SUM(E97:E100)</f>
        <v>107.99999999999999</v>
      </c>
      <c r="F101">
        <f t="shared" si="59"/>
        <v>161.99999999999997</v>
      </c>
      <c r="G101">
        <f t="shared" ref="G101" si="60">SUM(G97:G100)</f>
        <v>158.74999999999997</v>
      </c>
      <c r="H101">
        <f t="shared" ref="H101" si="61">SUM(H97:H100)</f>
        <v>173.04999999999998</v>
      </c>
      <c r="I101">
        <f t="shared" ref="I101" si="62">SUM(I97:I100)</f>
        <v>195.14999999999998</v>
      </c>
      <c r="J101">
        <f t="shared" ref="J101" si="63">SUM(J97:J100)</f>
        <v>238.04999999999998</v>
      </c>
      <c r="K101">
        <f t="shared" ref="K101" si="64">SUM(K97:K100)</f>
        <v>282.89999999999998</v>
      </c>
    </row>
    <row r="103" spans="1:11" ht="15" customHeight="1" x14ac:dyDescent="0.45">
      <c r="B103" s="16" t="s">
        <v>72</v>
      </c>
      <c r="D103" s="64" t="str">
        <f>IF(ROUND(D95,2)=ROUND(D101,2),"OK",D95-D101)</f>
        <v>OK</v>
      </c>
      <c r="E103" s="64" t="str">
        <f t="shared" ref="E103:F103" si="65">IF(ROUND(E95,2)=ROUND(E101,2),"OK",E95-E101)</f>
        <v>OK</v>
      </c>
      <c r="F103" s="64" t="str">
        <f t="shared" si="65"/>
        <v>OK</v>
      </c>
      <c r="G103" s="64" t="str">
        <f t="shared" ref="G103:K103" si="66">IF(ROUND(G95,2)=ROUND(G101,2),"OK",G95-G101)</f>
        <v>OK</v>
      </c>
      <c r="H103" s="64" t="str">
        <f t="shared" si="66"/>
        <v>OK</v>
      </c>
      <c r="I103" s="64" t="str">
        <f t="shared" si="66"/>
        <v>OK</v>
      </c>
      <c r="J103" s="64" t="str">
        <f t="shared" si="66"/>
        <v>OK</v>
      </c>
      <c r="K103" s="64" t="str">
        <f t="shared" si="66"/>
        <v>OK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  <c r="D106">
        <f>D75</f>
        <v>0</v>
      </c>
      <c r="E106">
        <f t="shared" ref="E106:K106" si="67">E75</f>
        <v>0</v>
      </c>
      <c r="F106">
        <f t="shared" si="67"/>
        <v>0</v>
      </c>
      <c r="G106">
        <f t="shared" si="67"/>
        <v>-3.25</v>
      </c>
      <c r="H106">
        <f t="shared" si="67"/>
        <v>14.3</v>
      </c>
      <c r="I106">
        <f t="shared" si="67"/>
        <v>22.1</v>
      </c>
      <c r="J106">
        <f t="shared" si="67"/>
        <v>42.900000000000006</v>
      </c>
      <c r="K106">
        <f t="shared" si="67"/>
        <v>44.85</v>
      </c>
    </row>
    <row r="107" spans="1:11" ht="15" customHeight="1" x14ac:dyDescent="0.45">
      <c r="B107" s="16" t="str">
        <f>B67</f>
        <v>Depreciation</v>
      </c>
      <c r="D107">
        <f>-D67</f>
        <v>0</v>
      </c>
      <c r="E107">
        <f t="shared" ref="E107:K107" si="68">-E67</f>
        <v>0</v>
      </c>
      <c r="F107">
        <f t="shared" si="68"/>
        <v>0</v>
      </c>
      <c r="G107">
        <f t="shared" si="68"/>
        <v>15</v>
      </c>
      <c r="H107">
        <f t="shared" si="68"/>
        <v>18</v>
      </c>
      <c r="I107">
        <f t="shared" si="68"/>
        <v>21</v>
      </c>
      <c r="J107">
        <f t="shared" si="68"/>
        <v>24</v>
      </c>
      <c r="K107">
        <f t="shared" si="68"/>
        <v>27</v>
      </c>
    </row>
    <row r="108" spans="1:11" ht="15" customHeight="1" x14ac:dyDescent="0.45">
      <c r="B108" s="16" t="str">
        <f>B68</f>
        <v>Amortization</v>
      </c>
      <c r="D108">
        <f>-D68</f>
        <v>0</v>
      </c>
      <c r="E108">
        <f t="shared" ref="E108:K108" si="69">-E68</f>
        <v>0</v>
      </c>
      <c r="F108">
        <f t="shared" si="69"/>
        <v>0</v>
      </c>
      <c r="G108">
        <f t="shared" si="69"/>
        <v>20</v>
      </c>
      <c r="H108">
        <f t="shared" si="69"/>
        <v>20</v>
      </c>
      <c r="I108">
        <f t="shared" si="69"/>
        <v>20</v>
      </c>
      <c r="J108">
        <f t="shared" si="69"/>
        <v>0</v>
      </c>
      <c r="K108">
        <f t="shared" si="69"/>
        <v>0</v>
      </c>
    </row>
    <row r="109" spans="1:11" ht="15" customHeight="1" x14ac:dyDescent="0.45">
      <c r="B109" s="16" t="s">
        <v>134</v>
      </c>
      <c r="D109">
        <f>C80-D80</f>
        <v>0</v>
      </c>
      <c r="E109">
        <f t="shared" ref="E109:K109" si="70">D80-E80</f>
        <v>0</v>
      </c>
      <c r="F109">
        <f t="shared" si="70"/>
        <v>-10</v>
      </c>
      <c r="G109">
        <f t="shared" si="70"/>
        <v>-10</v>
      </c>
      <c r="H109">
        <f t="shared" si="70"/>
        <v>-20</v>
      </c>
      <c r="I109">
        <f t="shared" si="70"/>
        <v>-10</v>
      </c>
      <c r="J109">
        <f t="shared" si="70"/>
        <v>-10</v>
      </c>
      <c r="K109">
        <f t="shared" si="70"/>
        <v>-4</v>
      </c>
    </row>
    <row r="110" spans="1:11" ht="15" customHeight="1" x14ac:dyDescent="0.45">
      <c r="B110" s="16" t="s">
        <v>116</v>
      </c>
      <c r="D110">
        <f>SUM(D106:D109)</f>
        <v>0</v>
      </c>
      <c r="E110">
        <f t="shared" ref="E110:K110" si="71">SUM(E106:E109)</f>
        <v>0</v>
      </c>
      <c r="F110">
        <f t="shared" si="71"/>
        <v>-10</v>
      </c>
      <c r="G110">
        <f t="shared" si="71"/>
        <v>21.75</v>
      </c>
      <c r="H110">
        <f t="shared" si="71"/>
        <v>32.299999999999997</v>
      </c>
      <c r="I110">
        <f t="shared" si="71"/>
        <v>53.1</v>
      </c>
      <c r="J110">
        <f t="shared" si="71"/>
        <v>56.900000000000006</v>
      </c>
      <c r="K110">
        <f t="shared" si="71"/>
        <v>67.849999999999994</v>
      </c>
    </row>
    <row r="112" spans="1:11" ht="15" customHeight="1" x14ac:dyDescent="0.45">
      <c r="B112" s="16" t="s">
        <v>135</v>
      </c>
      <c r="D112">
        <f>-D54</f>
        <v>-100</v>
      </c>
      <c r="E112">
        <f t="shared" ref="E112:K112" si="72">-E54</f>
        <v>-100</v>
      </c>
      <c r="F112">
        <f t="shared" si="72"/>
        <v>-100</v>
      </c>
      <c r="G112">
        <f t="shared" si="72"/>
        <v>-30</v>
      </c>
      <c r="H112">
        <f t="shared" si="72"/>
        <v>-30</v>
      </c>
      <c r="I112">
        <f t="shared" si="72"/>
        <v>-30</v>
      </c>
      <c r="J112">
        <f t="shared" si="72"/>
        <v>-30</v>
      </c>
      <c r="K112">
        <f t="shared" si="72"/>
        <v>-30</v>
      </c>
    </row>
    <row r="113" spans="1:11" ht="15" customHeight="1" x14ac:dyDescent="0.45">
      <c r="B113" s="16" t="s">
        <v>136</v>
      </c>
      <c r="D113">
        <f>-D60</f>
        <v>-20</v>
      </c>
      <c r="E113">
        <f t="shared" ref="E113:K113" si="73">-E60</f>
        <v>-20</v>
      </c>
      <c r="F113">
        <f t="shared" si="73"/>
        <v>-20</v>
      </c>
      <c r="G113">
        <f t="shared" si="73"/>
        <v>0</v>
      </c>
      <c r="H113">
        <f t="shared" si="73"/>
        <v>0</v>
      </c>
      <c r="I113">
        <f t="shared" si="73"/>
        <v>0</v>
      </c>
      <c r="J113">
        <f t="shared" si="73"/>
        <v>0</v>
      </c>
      <c r="K113">
        <f t="shared" si="73"/>
        <v>0</v>
      </c>
    </row>
    <row r="114" spans="1:11" ht="15" customHeight="1" x14ac:dyDescent="0.45">
      <c r="B114" s="16" t="s">
        <v>117</v>
      </c>
      <c r="D114">
        <f>SUM(D112:D113)</f>
        <v>-120</v>
      </c>
      <c r="E114">
        <f t="shared" ref="E114:K114" si="74">SUM(E112:E113)</f>
        <v>-120</v>
      </c>
      <c r="F114">
        <f t="shared" si="74"/>
        <v>-120</v>
      </c>
      <c r="G114">
        <f t="shared" si="74"/>
        <v>-30</v>
      </c>
      <c r="H114">
        <f t="shared" si="74"/>
        <v>-30</v>
      </c>
      <c r="I114">
        <f t="shared" si="74"/>
        <v>-30</v>
      </c>
      <c r="J114">
        <f t="shared" si="74"/>
        <v>-30</v>
      </c>
      <c r="K114">
        <f t="shared" si="74"/>
        <v>-30</v>
      </c>
    </row>
    <row r="116" spans="1:11" ht="15" customHeight="1" x14ac:dyDescent="0.45">
      <c r="B116" s="16" t="s">
        <v>73</v>
      </c>
      <c r="D116">
        <f>D97-C97</f>
        <v>0</v>
      </c>
      <c r="E116">
        <f t="shared" ref="E116:K116" si="75">E97-D97</f>
        <v>0</v>
      </c>
      <c r="F116">
        <f t="shared" si="75"/>
        <v>0</v>
      </c>
      <c r="G116">
        <f t="shared" si="75"/>
        <v>0</v>
      </c>
      <c r="H116">
        <f t="shared" si="75"/>
        <v>0</v>
      </c>
      <c r="I116">
        <f t="shared" si="75"/>
        <v>0</v>
      </c>
      <c r="J116">
        <f t="shared" si="75"/>
        <v>0</v>
      </c>
      <c r="K116">
        <f t="shared" si="75"/>
        <v>0</v>
      </c>
    </row>
    <row r="117" spans="1:11" ht="15" customHeight="1" x14ac:dyDescent="0.45">
      <c r="B117" s="16" t="s">
        <v>115</v>
      </c>
      <c r="D117">
        <f>D98-C98</f>
        <v>0</v>
      </c>
      <c r="E117">
        <f t="shared" ref="E117:K117" si="76">E98-D98</f>
        <v>0</v>
      </c>
      <c r="F117">
        <f t="shared" si="76"/>
        <v>0</v>
      </c>
      <c r="G117">
        <f t="shared" si="76"/>
        <v>0</v>
      </c>
      <c r="H117">
        <f t="shared" si="76"/>
        <v>0</v>
      </c>
      <c r="I117">
        <f t="shared" si="76"/>
        <v>0</v>
      </c>
      <c r="J117">
        <f t="shared" si="76"/>
        <v>0</v>
      </c>
      <c r="K117">
        <f t="shared" si="76"/>
        <v>0</v>
      </c>
    </row>
    <row r="118" spans="1:11" ht="15" customHeight="1" x14ac:dyDescent="0.45">
      <c r="B118" s="16" t="s">
        <v>76</v>
      </c>
      <c r="D118">
        <f>D99-C99</f>
        <v>53.999999999999993</v>
      </c>
      <c r="E118">
        <f t="shared" ref="E118:K118" si="77">E99-D99</f>
        <v>53.999999999999993</v>
      </c>
      <c r="F118">
        <f t="shared" si="77"/>
        <v>53.999999999999986</v>
      </c>
      <c r="G118">
        <f t="shared" si="77"/>
        <v>0</v>
      </c>
      <c r="H118">
        <f t="shared" si="77"/>
        <v>0</v>
      </c>
      <c r="I118">
        <f t="shared" si="77"/>
        <v>0</v>
      </c>
      <c r="J118">
        <f t="shared" si="77"/>
        <v>0</v>
      </c>
      <c r="K118">
        <f t="shared" si="77"/>
        <v>0</v>
      </c>
    </row>
    <row r="119" spans="1:11" ht="15" customHeight="1" x14ac:dyDescent="0.45">
      <c r="B119" s="16" t="s">
        <v>118</v>
      </c>
      <c r="D119">
        <f>SUM(D116:D118)</f>
        <v>53.999999999999993</v>
      </c>
      <c r="E119">
        <f t="shared" ref="E119:K119" si="78">SUM(E116:E118)</f>
        <v>53.999999999999993</v>
      </c>
      <c r="F119">
        <f t="shared" si="78"/>
        <v>53.999999999999986</v>
      </c>
      <c r="G119">
        <f t="shared" si="78"/>
        <v>0</v>
      </c>
      <c r="H119">
        <f t="shared" si="78"/>
        <v>0</v>
      </c>
      <c r="I119">
        <f t="shared" si="78"/>
        <v>0</v>
      </c>
      <c r="J119">
        <f t="shared" si="78"/>
        <v>0</v>
      </c>
      <c r="K119">
        <f t="shared" si="78"/>
        <v>0</v>
      </c>
    </row>
    <row r="121" spans="1:11" ht="15" customHeight="1" x14ac:dyDescent="0.45">
      <c r="B121" s="16" t="s">
        <v>70</v>
      </c>
      <c r="D121">
        <f>C123</f>
        <v>0</v>
      </c>
      <c r="E121">
        <f t="shared" ref="E121:K121" si="79">D123</f>
        <v>-66</v>
      </c>
      <c r="F121">
        <f t="shared" si="79"/>
        <v>-132</v>
      </c>
      <c r="G121">
        <f t="shared" si="79"/>
        <v>-208</v>
      </c>
      <c r="H121">
        <f t="shared" si="79"/>
        <v>-216.25</v>
      </c>
      <c r="I121">
        <f t="shared" si="79"/>
        <v>-213.95</v>
      </c>
      <c r="J121">
        <f t="shared" si="79"/>
        <v>-190.85</v>
      </c>
      <c r="K121">
        <f t="shared" si="79"/>
        <v>-163.95</v>
      </c>
    </row>
    <row r="122" spans="1:11" ht="15" customHeight="1" x14ac:dyDescent="0.45">
      <c r="B122" s="16" t="s">
        <v>71</v>
      </c>
      <c r="D122">
        <f>D110+D114+D119</f>
        <v>-66</v>
      </c>
      <c r="E122">
        <f t="shared" ref="E122:K122" si="80">E110+E114+E119</f>
        <v>-66</v>
      </c>
      <c r="F122">
        <f t="shared" si="80"/>
        <v>-76.000000000000014</v>
      </c>
      <c r="G122">
        <f t="shared" si="80"/>
        <v>-8.25</v>
      </c>
      <c r="H122">
        <f t="shared" si="80"/>
        <v>2.2999999999999972</v>
      </c>
      <c r="I122">
        <f t="shared" si="80"/>
        <v>23.1</v>
      </c>
      <c r="J122">
        <f t="shared" si="80"/>
        <v>26.900000000000006</v>
      </c>
      <c r="K122">
        <f t="shared" si="80"/>
        <v>37.849999999999994</v>
      </c>
    </row>
    <row r="123" spans="1:11" ht="15" customHeight="1" x14ac:dyDescent="0.45">
      <c r="B123" s="16" t="s">
        <v>119</v>
      </c>
      <c r="C123" s="61">
        <v>0</v>
      </c>
      <c r="D123">
        <f>SUM(D121:D122)</f>
        <v>-66</v>
      </c>
      <c r="E123">
        <f t="shared" ref="E123:K123" si="81">SUM(E121:E122)</f>
        <v>-132</v>
      </c>
      <c r="F123">
        <f t="shared" si="81"/>
        <v>-208</v>
      </c>
      <c r="G123">
        <f t="shared" si="81"/>
        <v>-216.25</v>
      </c>
      <c r="H123">
        <f t="shared" si="81"/>
        <v>-213.95</v>
      </c>
      <c r="I123">
        <f t="shared" si="81"/>
        <v>-190.85</v>
      </c>
      <c r="J123">
        <f t="shared" si="81"/>
        <v>-163.95</v>
      </c>
      <c r="K123">
        <f t="shared" si="81"/>
        <v>-126.1</v>
      </c>
    </row>
    <row r="125" spans="1:11" ht="15" customHeight="1" x14ac:dyDescent="0.45">
      <c r="A125" s="15" t="s">
        <v>120</v>
      </c>
    </row>
    <row r="126" spans="1:11" ht="15" customHeight="1" x14ac:dyDescent="0.45">
      <c r="B126" s="16" t="s">
        <v>143</v>
      </c>
    </row>
    <row r="127" spans="1:11" ht="15" customHeight="1" x14ac:dyDescent="0.45">
      <c r="B127" s="16" t="s">
        <v>58</v>
      </c>
    </row>
    <row r="128" spans="1:11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0FF56-2C12-46C2-843E-DD404136F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3B77E6-E039-4D0E-99EE-3FCA77E21410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7293D987-925D-49A3-889E-71C528A54A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