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User\Google Drive\Materials\Analyst Materials\4000s Excel\4065 Goal Seek and Solver - Development\"/>
    </mc:Choice>
  </mc:AlternateContent>
  <bookViews>
    <workbookView xWindow="0" yWindow="0" windowWidth="20730" windowHeight="11760"/>
  </bookViews>
  <sheets>
    <sheet name="Welcome" sheetId="1" r:id="rId1"/>
    <sheet name="Info" sheetId="6" r:id="rId2"/>
    <sheet name="Goal Seek" sheetId="2" r:id="rId3"/>
    <sheet name="Solver" sheetId="8" r:id="rId4"/>
  </sheets>
  <definedNames>
    <definedName name="_xlnm._FilterDatabase" localSheetId="2" hidden="1">'Goal Seek'!$B$4:$H$1906</definedName>
    <definedName name="IQ_CH">110000</definedName>
    <definedName name="IQ_CQ">5000</definedName>
    <definedName name="IQ_CY">10000</definedName>
    <definedName name="IQ_DAILY">500000</definedName>
    <definedName name="IQ_DNTM" hidden="1">700000</definedName>
    <definedName name="IQ_FH">100000</definedName>
    <definedName name="IQ_FQ">500</definedName>
    <definedName name="IQ_FWD_CY" hidden="1">10001</definedName>
    <definedName name="IQ_FWD_CY1" hidden="1">10002</definedName>
    <definedName name="IQ_FWD_CY2" hidden="1">10003</definedName>
    <definedName name="IQ_FWD_FY" hidden="1">1001</definedName>
    <definedName name="IQ_FWD_FY1" hidden="1">1002</definedName>
    <definedName name="IQ_FWD_FY2" hidden="1">1003</definedName>
    <definedName name="IQ_FWD_Q" hidden="1">501</definedName>
    <definedName name="IQ_FWD_Q1" hidden="1">502</definedName>
    <definedName name="IQ_FWD_Q2" hidden="1">503</definedName>
    <definedName name="IQ_FY">1000</definedName>
    <definedName name="IQ_LATESTK" hidden="1">1000</definedName>
    <definedName name="IQ_LATESTQ" hidden="1">500</definedName>
    <definedName name="IQ_LTM">2000</definedName>
    <definedName name="IQ_LTMMONTH" hidden="1">120000</definedName>
    <definedName name="IQ_MONTH">15000</definedName>
    <definedName name="IQ_MTD" hidden="1">800000</definedName>
    <definedName name="IQ_NAMES_REVISION_DATE_" hidden="1">"01/29/2016 15:32:18"</definedName>
    <definedName name="IQ_NTM">6000</definedName>
    <definedName name="IQ_QTD" hidden="1">750000</definedName>
    <definedName name="IQ_TODAY" hidden="1">0</definedName>
    <definedName name="IQ_WEEK">50000</definedName>
    <definedName name="IQ_YTD">3000</definedName>
    <definedName name="IQ_YTDMONTH" hidden="1">130000</definedName>
    <definedName name="solver_cvg" localSheetId="3" hidden="1">0.0001</definedName>
    <definedName name="solver_drv" localSheetId="3" hidden="1">1</definedName>
    <definedName name="solver_eng" localSheetId="3" hidden="1">1</definedName>
    <definedName name="solver_est" localSheetId="3" hidden="1">1</definedName>
    <definedName name="solver_itr" localSheetId="3" hidden="1">2147483647</definedName>
    <definedName name="solver_lhs1" localSheetId="3" hidden="1">Solver!$J$33:$J$34</definedName>
    <definedName name="solver_lhs10" localSheetId="3" hidden="1">Solver!$J$33:$J$34</definedName>
    <definedName name="solver_lhs11" localSheetId="3" hidden="1">Solver!$J$33:$J$34</definedName>
    <definedName name="solver_lhs12" localSheetId="3" hidden="1">Solver!$J$33:$J$34</definedName>
    <definedName name="solver_lhs13" localSheetId="3" hidden="1">Solver!$J$33:$J$34</definedName>
    <definedName name="solver_lhs14" localSheetId="3" hidden="1">Solver!$J$33:$J$34</definedName>
    <definedName name="solver_lhs15" localSheetId="3" hidden="1">Solver!$J$33:$J$34</definedName>
    <definedName name="solver_lhs2" localSheetId="3" hidden="1">Solver!$J$33:$J$34</definedName>
    <definedName name="solver_lhs3" localSheetId="3" hidden="1">Solver!$J$33:$J$34</definedName>
    <definedName name="solver_lhs4" localSheetId="3" hidden="1">Solver!$J$33:$J$34</definedName>
    <definedName name="solver_lhs5" localSheetId="3" hidden="1">Solver!$J$33:$J$34</definedName>
    <definedName name="solver_lhs6" localSheetId="3" hidden="1">Solver!$J$33:$J$34</definedName>
    <definedName name="solver_lhs7" localSheetId="3" hidden="1">Solver!$J$33:$J$34</definedName>
    <definedName name="solver_lhs8" localSheetId="3" hidden="1">Solver!$J$33:$J$34</definedName>
    <definedName name="solver_lhs9" localSheetId="3" hidden="1">Solver!$J$33:$J$34</definedName>
    <definedName name="solver_mip" localSheetId="3" hidden="1">2147483647</definedName>
    <definedName name="solver_mni" localSheetId="3" hidden="1">30</definedName>
    <definedName name="solver_mrt" localSheetId="3" hidden="1">0.075</definedName>
    <definedName name="solver_msl" localSheetId="3" hidden="1">2</definedName>
    <definedName name="solver_neg" localSheetId="3" hidden="1">1</definedName>
    <definedName name="solver_nod" localSheetId="3" hidden="1">2147483647</definedName>
    <definedName name="solver_num" localSheetId="3" hidden="1">0</definedName>
    <definedName name="solver_nwt" localSheetId="3" hidden="1">1</definedName>
    <definedName name="solver_pre" localSheetId="3" hidden="1">0.000001</definedName>
    <definedName name="solver_rbv" localSheetId="3" hidden="1">1</definedName>
    <definedName name="solver_rel1" localSheetId="3" hidden="1">1</definedName>
    <definedName name="solver_rel10" localSheetId="3" hidden="1">1</definedName>
    <definedName name="solver_rel11" localSheetId="3" hidden="1">1</definedName>
    <definedName name="solver_rel12" localSheetId="3" hidden="1">1</definedName>
    <definedName name="solver_rel13" localSheetId="3" hidden="1">1</definedName>
    <definedName name="solver_rel14" localSheetId="3" hidden="1">1</definedName>
    <definedName name="solver_rel15" localSheetId="3" hidden="1">1</definedName>
    <definedName name="solver_rel2" localSheetId="3" hidden="1">1</definedName>
    <definedName name="solver_rel3" localSheetId="3" hidden="1">1</definedName>
    <definedName name="solver_rel4" localSheetId="3" hidden="1">1</definedName>
    <definedName name="solver_rel5" localSheetId="3" hidden="1">1</definedName>
    <definedName name="solver_rel6" localSheetId="3" hidden="1">1</definedName>
    <definedName name="solver_rel7" localSheetId="3" hidden="1">1</definedName>
    <definedName name="solver_rel8" localSheetId="3" hidden="1">1</definedName>
    <definedName name="solver_rel9" localSheetId="3" hidden="1">1</definedName>
    <definedName name="solver_rhs1" localSheetId="3" hidden="1">24</definedName>
    <definedName name="solver_rhs10" localSheetId="3" hidden="1">24</definedName>
    <definedName name="solver_rhs11" localSheetId="3" hidden="1">24</definedName>
    <definedName name="solver_rhs12" localSheetId="3" hidden="1">24</definedName>
    <definedName name="solver_rhs13" localSheetId="3" hidden="1">24</definedName>
    <definedName name="solver_rhs14" localSheetId="3" hidden="1">24</definedName>
    <definedName name="solver_rhs15" localSheetId="3" hidden="1">24</definedName>
    <definedName name="solver_rhs2" localSheetId="3" hidden="1">24</definedName>
    <definedName name="solver_rhs3" localSheetId="3" hidden="1">24</definedName>
    <definedName name="solver_rhs4" localSheetId="3" hidden="1">24</definedName>
    <definedName name="solver_rhs5" localSheetId="3" hidden="1">24</definedName>
    <definedName name="solver_rhs6" localSheetId="3" hidden="1">24</definedName>
    <definedName name="solver_rhs7" localSheetId="3" hidden="1">24</definedName>
    <definedName name="solver_rhs8" localSheetId="3" hidden="1">24</definedName>
    <definedName name="solver_rhs9" localSheetId="3" hidden="1">24</definedName>
    <definedName name="solver_rlx" localSheetId="3" hidden="1">2</definedName>
    <definedName name="solver_rsd" localSheetId="3" hidden="1">0</definedName>
    <definedName name="solver_scl" localSheetId="3" hidden="1">1</definedName>
    <definedName name="solver_sho" localSheetId="3" hidden="1">2</definedName>
    <definedName name="solver_ssz" localSheetId="3" hidden="1">100</definedName>
    <definedName name="solver_tim" localSheetId="3" hidden="1">2147483647</definedName>
    <definedName name="solver_tol" localSheetId="3" hidden="1">0.01</definedName>
    <definedName name="solver_typ" localSheetId="3" hidden="1">3</definedName>
    <definedName name="solver_val" localSheetId="3" hidden="1">0</definedName>
    <definedName name="solver_ver" localSheetId="3" hidden="1">3</definedName>
    <definedName name="switch">Info!$N$10</definedName>
  </definedNames>
  <calcPr calcId="152511"/>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I36" i="8" l="1"/>
  <c r="I38" i="8" s="1"/>
  <c r="H36" i="8"/>
  <c r="H38" i="8" s="1"/>
  <c r="G36" i="8"/>
  <c r="G38" i="8" s="1"/>
  <c r="F36" i="8"/>
  <c r="F38" i="8" s="1"/>
  <c r="E36" i="8"/>
  <c r="E38" i="8" s="1"/>
  <c r="D36" i="8"/>
  <c r="D38" i="8" s="1"/>
  <c r="C36" i="8"/>
  <c r="C38" i="8" s="1"/>
  <c r="J34" i="8"/>
  <c r="J33" i="8"/>
  <c r="J32" i="8"/>
  <c r="J31" i="8"/>
  <c r="J30" i="8"/>
  <c r="J29" i="8"/>
  <c r="J28" i="8"/>
  <c r="J27" i="8"/>
  <c r="J26" i="8"/>
  <c r="J25" i="8"/>
  <c r="J24" i="8"/>
  <c r="J23" i="8"/>
  <c r="J22" i="8"/>
  <c r="J21" i="8"/>
  <c r="J20" i="8"/>
  <c r="J19" i="8"/>
  <c r="E9" i="8"/>
  <c r="D9" i="8"/>
  <c r="C9" i="8"/>
  <c r="F8" i="8"/>
  <c r="F7" i="8"/>
  <c r="F6" i="8"/>
  <c r="C39" i="8" l="1"/>
  <c r="D57" i="2"/>
  <c r="C57" i="2"/>
  <c r="E12" i="2"/>
  <c r="F81" i="2"/>
  <c r="E81" i="2"/>
  <c r="D81" i="2"/>
  <c r="C81" i="2"/>
  <c r="H81" i="2" s="1"/>
  <c r="F75" i="2"/>
  <c r="E75" i="2"/>
  <c r="D75" i="2"/>
  <c r="C75" i="2"/>
  <c r="H75" i="2" s="1"/>
  <c r="F69" i="2"/>
  <c r="E69" i="2"/>
  <c r="D69" i="2"/>
  <c r="C69" i="2"/>
  <c r="H69" i="2" s="1"/>
  <c r="H19" i="2"/>
  <c r="G19" i="2"/>
  <c r="G20" i="2" s="1"/>
  <c r="F19" i="2"/>
  <c r="F20" i="2" s="1"/>
  <c r="E19" i="2"/>
  <c r="E20" i="2" s="1"/>
  <c r="D19" i="2"/>
  <c r="C19" i="2"/>
  <c r="E57" i="2"/>
  <c r="B57" i="2"/>
  <c r="C39" i="2"/>
  <c r="B39" i="2" s="1"/>
  <c r="C35" i="2"/>
  <c r="B35" i="2"/>
  <c r="C31" i="2"/>
  <c r="B31" i="2"/>
  <c r="C27" i="2"/>
  <c r="B27" i="2"/>
  <c r="D20" i="2"/>
  <c r="H18" i="2"/>
  <c r="H20" i="2" s="1"/>
  <c r="C18" i="2"/>
  <c r="C12" i="2"/>
  <c r="J69" i="2" l="1"/>
  <c r="C20" i="2"/>
  <c r="C21" i="2" s="1"/>
  <c r="A7" i="1" l="1"/>
  <c r="A1" i="6" l="1"/>
</calcChain>
</file>

<file path=xl/sharedStrings.xml><?xml version="1.0" encoding="utf-8"?>
<sst xmlns="http://schemas.openxmlformats.org/spreadsheetml/2006/main" count="171" uniqueCount="133">
  <si>
    <t>Features</t>
  </si>
  <si>
    <t>◦</t>
  </si>
  <si>
    <t>Model Details</t>
  </si>
  <si>
    <t>Company name</t>
  </si>
  <si>
    <t>Date</t>
  </si>
  <si>
    <t>Currency</t>
  </si>
  <si>
    <t>Units</t>
  </si>
  <si>
    <t>Analyst Name</t>
  </si>
  <si>
    <t>Circular Switch</t>
  </si>
  <si>
    <t>ABC Incorporated</t>
  </si>
  <si>
    <t>USD</t>
  </si>
  <si>
    <t>Millions</t>
  </si>
  <si>
    <t>Firstname Lastname</t>
  </si>
  <si>
    <t>This document is for training purposes only. Financial Edge accepts no responsibility or liability for any other purpose or usage.</t>
  </si>
  <si>
    <t>Formatting</t>
  </si>
  <si>
    <t>Input</t>
  </si>
  <si>
    <t>Hard coded</t>
  </si>
  <si>
    <t>Formulas</t>
  </si>
  <si>
    <t>Workout Information</t>
  </si>
  <si>
    <t>Tab Structure</t>
  </si>
  <si>
    <t>Tab name here</t>
  </si>
  <si>
    <t>Tab description here</t>
  </si>
  <si>
    <t>Goal Seek</t>
  </si>
  <si>
    <t>IRR</t>
  </si>
  <si>
    <t>Answers the question: what's the interest rate?</t>
  </si>
  <si>
    <t>Money in</t>
  </si>
  <si>
    <t>Time (years)</t>
  </si>
  <si>
    <t>Money out</t>
  </si>
  <si>
    <t>Discount rate</t>
  </si>
  <si>
    <t>Cash flows</t>
  </si>
  <si>
    <t>Discount factor</t>
  </si>
  <si>
    <t>Discounted cash flow</t>
  </si>
  <si>
    <t>NPV</t>
  </si>
  <si>
    <t>Wrong: need 6 columns for a 5 year project</t>
  </si>
  <si>
    <t>In</t>
  </si>
  <si>
    <t>Out</t>
  </si>
  <si>
    <t>Correct!</t>
  </si>
  <si>
    <t>Wrong: need zero values for years where there is no cash flow, otherwise Excel will still think they happen one after the other</t>
  </si>
  <si>
    <t>Wrong: if cash flows are next to each other Excel thinks they happen one year after the other.  Need negative sign to 'tell' Excel that the first cash flow is an outflow</t>
  </si>
  <si>
    <t>XIRR</t>
  </si>
  <si>
    <t>Avoids many of the problems with IRR</t>
  </si>
  <si>
    <t>Need to assign dates to cash flows</t>
  </si>
  <si>
    <t>Don't need to enter zero values when there is no cash flow.  Doesn't matter how many columns you use.  Just have to have dates assigned to cash flows</t>
  </si>
  <si>
    <t>The XIRR challenge</t>
  </si>
  <si>
    <t>Years</t>
  </si>
  <si>
    <t>Using alegbra</t>
  </si>
  <si>
    <t xml:space="preserve">Below you have a copy of information publicly released by XYZ Private Equity firm relating to its track record. </t>
  </si>
  <si>
    <t>XYZ got a 81% IRR on Construction Co (the bottom of the list) but is this a little misleading – is the high IRR explained by a very early opportunistic exit?</t>
  </si>
  <si>
    <t>Cost</t>
  </si>
  <si>
    <t>Proceeds</t>
  </si>
  <si>
    <t>Money Multiple</t>
  </si>
  <si>
    <t>IRR (%)</t>
  </si>
  <si>
    <t>Home Building Co.</t>
  </si>
  <si>
    <t>Cake Baking Co.</t>
  </si>
  <si>
    <t>Lift Making Co.</t>
  </si>
  <si>
    <t>Construction Co.</t>
  </si>
  <si>
    <t>Using goal seek (IRR is the discount rate that makes NPV = 0)</t>
  </si>
  <si>
    <t>MIRR</t>
  </si>
  <si>
    <t>Invest</t>
  </si>
  <si>
    <t>Borrow</t>
  </si>
  <si>
    <t>Fin Rate (WACC)</t>
  </si>
  <si>
    <t>Reinvest Rate</t>
  </si>
  <si>
    <t>As you may have guessed there is also an XMIRR function</t>
  </si>
  <si>
    <t>What reinvestment rate do I need to meet to get a 7% MIRR?</t>
  </si>
  <si>
    <t>The values argument is the same as the values argument for the IRR. It is an array or cell reference to the cash flows for which the MIRR is to be calculated.</t>
  </si>
  <si>
    <t>The finance_rate argument is the annual interest rate that you would pay to cover any negative cash flows incurred during the life of the investment.</t>
  </si>
  <si>
    <t>The reinvest_rate argument is the interest rate that you would earn on cash that the investment generates during its life.</t>
  </si>
  <si>
    <t>Find the present value of negative cash flows incurred in any year during the course of the investment, discounting them at the Finance Rate.</t>
  </si>
  <si>
    <t>Find the future value of positive cash flows incurred in any year during the course of the investment, growing them at the Reinvestment Rate.</t>
  </si>
  <si>
    <t>Find the average interest rate that grows your adjusted investment (step 1) into your adjusted return (step 2).</t>
  </si>
  <si>
    <t>Assuming the Fin Rate remains at 8.0%</t>
  </si>
  <si>
    <t>How does MIRR do the calculation?</t>
  </si>
  <si>
    <t>The MIRR challenge</t>
  </si>
  <si>
    <t>The IRR Problem</t>
  </si>
  <si>
    <t xml:space="preserve">or </t>
  </si>
  <si>
    <t>IRR Function</t>
  </si>
  <si>
    <t>IRR common errors</t>
  </si>
  <si>
    <t>Solver</t>
  </si>
  <si>
    <t>Goal seek and solver</t>
  </si>
  <si>
    <t>Example 1</t>
  </si>
  <si>
    <t>Use each number 1 to 9 only once</t>
  </si>
  <si>
    <t>The sum of each row and column must add up to 15</t>
  </si>
  <si>
    <t>Numbers must be positive</t>
  </si>
  <si>
    <t>Numbers must be integers</t>
  </si>
  <si>
    <t>Solve the puzzle square so that:</t>
  </si>
  <si>
    <t>Example 2</t>
  </si>
  <si>
    <t>Employee</t>
  </si>
  <si>
    <t>Mon</t>
  </si>
  <si>
    <t>Tue</t>
  </si>
  <si>
    <t>Wed</t>
  </si>
  <si>
    <t>Thu</t>
  </si>
  <si>
    <t>Fri</t>
  </si>
  <si>
    <t>Sat</t>
  </si>
  <si>
    <t>Sun</t>
  </si>
  <si>
    <t>Total Hours</t>
  </si>
  <si>
    <t>Status</t>
  </si>
  <si>
    <t>Notes</t>
  </si>
  <si>
    <t>Delaney, Michael</t>
  </si>
  <si>
    <t>Full-time</t>
  </si>
  <si>
    <t>Can't work on Tuesday and Thursday</t>
  </si>
  <si>
    <t>Hoddinott, Leo</t>
  </si>
  <si>
    <t>Neary, Elizabeth</t>
  </si>
  <si>
    <t>MacQuarrie, Prue</t>
  </si>
  <si>
    <t>Can't work on Wednesday</t>
  </si>
  <si>
    <t>Mombourquette, Darryl</t>
  </si>
  <si>
    <t>Can't work on Friday</t>
  </si>
  <si>
    <t>Lepore, Matthew</t>
  </si>
  <si>
    <t>Can't work on Sunday</t>
  </si>
  <si>
    <t>Hawes, Colton</t>
  </si>
  <si>
    <t>Can't work Monday through Friday</t>
  </si>
  <si>
    <t>Boyd, Richard</t>
  </si>
  <si>
    <t>Gone this week</t>
  </si>
  <si>
    <t>MacEachern, Sandy</t>
  </si>
  <si>
    <t>Landry, Michele</t>
  </si>
  <si>
    <t>Can't work on Saturday</t>
  </si>
  <si>
    <t>Mildner, Mark</t>
  </si>
  <si>
    <t>Munger, Mary</t>
  </si>
  <si>
    <t>Moar, John</t>
  </si>
  <si>
    <t>McCarron, Lori</t>
  </si>
  <si>
    <t>Can't work Wednesday through Sunday</t>
  </si>
  <si>
    <t>Boudreau, Eilish</t>
  </si>
  <si>
    <t>Part-time</t>
  </si>
  <si>
    <t>Can't work Saturday and Sunday</t>
  </si>
  <si>
    <t>MacGillivray, Nancy</t>
  </si>
  <si>
    <t>Attendants Scheduled</t>
  </si>
  <si>
    <t>Attendants Needed</t>
  </si>
  <si>
    <t>Difference</t>
  </si>
  <si>
    <t>Total Shortfall</t>
  </si>
  <si>
    <t>Solve so that we have no shortfall in staffing</t>
  </si>
  <si>
    <t>Full time people can't work more than 40 hours in a week</t>
  </si>
  <si>
    <t>Part time people can't work more than 24 hours in a week</t>
  </si>
  <si>
    <t>Some people can't work on certain days</t>
  </si>
  <si>
    <t>Goal Seek and Solver</t>
  </si>
</sst>
</file>

<file path=xl/styles.xml><?xml version="1.0" encoding="utf-8"?>
<styleSheet xmlns="http://schemas.openxmlformats.org/spreadsheetml/2006/main" xmlns:mc="http://schemas.openxmlformats.org/markup-compatibility/2006" xmlns:x14ac="http://schemas.microsoft.com/office/spreadsheetml/2009/9/ac" mc:Ignorable="x14ac">
  <numFmts count="14">
    <numFmt numFmtId="42" formatCode="_-&quot;£&quot;* #,##0_-;\-&quot;£&quot;* #,##0_-;_-&quot;£&quot;* &quot;-&quot;_-;_-@_-"/>
    <numFmt numFmtId="41" formatCode="_-* #,##0_-;\-* #,##0_-;_-* &quot;-&quot;_-;_-@_-"/>
    <numFmt numFmtId="44" formatCode="_-&quot;£&quot;* #,##0.00_-;\-&quot;£&quot;* #,##0.00_-;_-&quot;£&quot;* &quot;-&quot;??_-;_-@_-"/>
    <numFmt numFmtId="43" formatCode="_-* #,##0.00_-;\-* #,##0.00_-;_-* &quot;-&quot;??_-;_-@_-"/>
    <numFmt numFmtId="164" formatCode="[$-409]d\-mmm\-yy;@"/>
    <numFmt numFmtId="165" formatCode="0.0"/>
    <numFmt numFmtId="166" formatCode="#,##0.0_);\(#,##0.0\)\,0.0_);@_)"/>
    <numFmt numFmtId="167" formatCode="#,##0.0\ \x_);\(#,##0.0\ \x\);"/>
    <numFmt numFmtId="168" formatCode="0.0%_);\(0.0%\)"/>
    <numFmt numFmtId="169" formatCode=";;;"/>
    <numFmt numFmtId="170" formatCode="#,##0.0_);\(#,##0.0\);0.0_);@_)"/>
    <numFmt numFmtId="171" formatCode="0.0%"/>
    <numFmt numFmtId="172" formatCode="\t#,##0;\-\t#,##0"/>
    <numFmt numFmtId="173" formatCode="0.000"/>
  </numFmts>
  <fonts count="35" x14ac:knownFonts="1">
    <font>
      <sz val="11"/>
      <color theme="1" tint="0.24994659260841701"/>
      <name val="Calibri"/>
      <family val="2"/>
      <scheme val="minor"/>
    </font>
    <font>
      <sz val="18"/>
      <color theme="1"/>
      <name val="Calibri"/>
      <family val="2"/>
      <scheme val="minor"/>
    </font>
    <font>
      <sz val="11"/>
      <color theme="1" tint="0.249977111117893"/>
      <name val="Calibri"/>
      <family val="2"/>
      <scheme val="minor"/>
    </font>
    <font>
      <sz val="11"/>
      <color rgb="FF085393"/>
      <name val="Calibri"/>
      <family val="2"/>
      <scheme val="minor"/>
    </font>
    <font>
      <b/>
      <sz val="12"/>
      <color rgb="FF163260"/>
      <name val="Calibri"/>
      <family val="2"/>
      <scheme val="minor"/>
    </font>
    <font>
      <sz val="10"/>
      <color rgb="FF085393"/>
      <name val="Calibri"/>
      <family val="2"/>
      <scheme val="minor"/>
    </font>
    <font>
      <u/>
      <sz val="11"/>
      <color rgb="FF085393"/>
      <name val="Calibri"/>
      <family val="2"/>
      <scheme val="minor"/>
    </font>
    <font>
      <u/>
      <sz val="14"/>
      <color rgb="FF085393"/>
      <name val="Calibri"/>
      <family val="2"/>
      <scheme val="minor"/>
    </font>
    <font>
      <sz val="16"/>
      <color theme="0"/>
      <name val="Calibri Light"/>
      <family val="2"/>
      <scheme val="major"/>
    </font>
    <font>
      <sz val="11"/>
      <color theme="1"/>
      <name val="Calibri"/>
      <family val="2"/>
      <scheme val="minor"/>
    </font>
    <font>
      <sz val="18"/>
      <color theme="3"/>
      <name val="Calibri Light"/>
      <family val="2"/>
      <scheme val="major"/>
    </font>
    <font>
      <b/>
      <sz val="15"/>
      <color theme="3"/>
      <name val="Calibri"/>
      <family val="2"/>
      <scheme val="minor"/>
    </font>
    <font>
      <b/>
      <sz val="13"/>
      <color theme="3"/>
      <name val="Calibri"/>
      <family val="2"/>
      <scheme val="minor"/>
    </font>
    <font>
      <b/>
      <sz val="11"/>
      <color theme="3"/>
      <name val="Calibri"/>
      <family val="2"/>
      <scheme val="minor"/>
    </font>
    <font>
      <sz val="18"/>
      <color rgb="FF006100"/>
      <name val="Calibri"/>
      <family val="2"/>
      <scheme val="minor"/>
    </font>
    <font>
      <sz val="18"/>
      <color rgb="FF9C0006"/>
      <name val="Calibri"/>
      <family val="2"/>
      <scheme val="minor"/>
    </font>
    <font>
      <sz val="18"/>
      <color rgb="FF9C6500"/>
      <name val="Calibri"/>
      <family val="2"/>
      <scheme val="minor"/>
    </font>
    <font>
      <sz val="18"/>
      <color rgb="FF3F3F76"/>
      <name val="Calibri"/>
      <family val="2"/>
      <scheme val="minor"/>
    </font>
    <font>
      <b/>
      <sz val="18"/>
      <color rgb="FF3F3F3F"/>
      <name val="Calibri"/>
      <family val="2"/>
      <scheme val="minor"/>
    </font>
    <font>
      <b/>
      <sz val="18"/>
      <color rgb="FFFA7D00"/>
      <name val="Calibri"/>
      <family val="2"/>
      <scheme val="minor"/>
    </font>
    <font>
      <sz val="18"/>
      <color rgb="FFFA7D00"/>
      <name val="Calibri"/>
      <family val="2"/>
      <scheme val="minor"/>
    </font>
    <font>
      <b/>
      <sz val="18"/>
      <color theme="0"/>
      <name val="Calibri"/>
      <family val="2"/>
      <scheme val="minor"/>
    </font>
    <font>
      <sz val="18"/>
      <color rgb="FFFF0000"/>
      <name val="Calibri"/>
      <family val="2"/>
      <scheme val="minor"/>
    </font>
    <font>
      <i/>
      <sz val="18"/>
      <color rgb="FF7F7F7F"/>
      <name val="Calibri"/>
      <family val="2"/>
      <scheme val="minor"/>
    </font>
    <font>
      <b/>
      <sz val="18"/>
      <color theme="1"/>
      <name val="Calibri"/>
      <family val="2"/>
      <scheme val="minor"/>
    </font>
    <font>
      <sz val="18"/>
      <color theme="0"/>
      <name val="Calibri"/>
      <family val="2"/>
      <scheme val="minor"/>
    </font>
    <font>
      <sz val="14"/>
      <color theme="0"/>
      <name val="Calibri"/>
      <family val="2"/>
      <scheme val="minor"/>
    </font>
    <font>
      <sz val="11"/>
      <color theme="0"/>
      <name val="Calibri"/>
      <family val="2"/>
      <scheme val="minor"/>
    </font>
    <font>
      <sz val="9"/>
      <color theme="0"/>
      <name val="Calibri"/>
      <family val="2"/>
      <scheme val="minor"/>
    </font>
    <font>
      <sz val="11"/>
      <name val="Calibri"/>
      <family val="2"/>
      <scheme val="minor"/>
    </font>
    <font>
      <sz val="11"/>
      <color rgb="FF0000FF"/>
      <name val="Calibri"/>
      <family val="2"/>
      <scheme val="minor"/>
    </font>
    <font>
      <sz val="9"/>
      <color rgb="FF085393"/>
      <name val="Calibri"/>
      <family val="2"/>
      <scheme val="minor"/>
    </font>
    <font>
      <sz val="22"/>
      <color theme="0"/>
      <name val="Calibri Light"/>
      <family val="2"/>
      <scheme val="major"/>
    </font>
    <font>
      <b/>
      <sz val="11"/>
      <color theme="1" tint="0.24994659260841701"/>
      <name val="Calibri"/>
      <family val="2"/>
      <scheme val="minor"/>
    </font>
    <font>
      <u/>
      <sz val="11"/>
      <color theme="1"/>
      <name val="Calibri"/>
      <family val="2"/>
      <scheme val="minor"/>
    </font>
  </fonts>
  <fills count="39">
    <fill>
      <patternFill patternType="none"/>
    </fill>
    <fill>
      <patternFill patternType="gray125"/>
    </fill>
    <fill>
      <patternFill patternType="solid">
        <fgColor rgb="FF163260"/>
        <bgColor indexed="64"/>
      </patternFill>
    </fill>
    <fill>
      <patternFill patternType="solid">
        <fgColor rgb="FF085393"/>
        <bgColor indexed="64"/>
      </patternFill>
    </fill>
    <fill>
      <patternFill patternType="solid">
        <fgColor theme="0"/>
        <bgColor indexed="64"/>
      </patternFill>
    </fill>
    <fill>
      <patternFill patternType="solid">
        <fgColor theme="0" tint="-4.9989318521683403E-2"/>
        <bgColor indexed="64"/>
      </patternFill>
    </fill>
    <fill>
      <patternFill patternType="solid">
        <fgColor rgb="FFC6EFCE"/>
      </patternFill>
    </fill>
    <fill>
      <patternFill patternType="solid">
        <fgColor rgb="FFFFC7CE"/>
      </patternFill>
    </fill>
    <fill>
      <patternFill patternType="solid">
        <fgColor rgb="FFFFEB9C"/>
      </patternFill>
    </fill>
    <fill>
      <patternFill patternType="solid">
        <fgColor rgb="FFFFCC99"/>
      </patternFill>
    </fill>
    <fill>
      <patternFill patternType="solid">
        <fgColor rgb="FFF2F2F2"/>
      </patternFill>
    </fill>
    <fill>
      <patternFill patternType="solid">
        <fgColor rgb="FFA5A5A5"/>
      </patternFill>
    </fill>
    <fill>
      <patternFill patternType="solid">
        <fgColor rgb="FFFFFFCC"/>
      </patternFill>
    </fill>
    <fill>
      <patternFill patternType="solid">
        <fgColor theme="4"/>
      </patternFill>
    </fill>
    <fill>
      <patternFill patternType="solid">
        <fgColor theme="4" tint="0.79998168889431442"/>
        <bgColor indexed="65"/>
      </patternFill>
    </fill>
    <fill>
      <patternFill patternType="solid">
        <fgColor theme="4" tint="0.59999389629810485"/>
        <bgColor indexed="65"/>
      </patternFill>
    </fill>
    <fill>
      <patternFill patternType="solid">
        <fgColor theme="4" tint="0.39997558519241921"/>
        <bgColor indexed="65"/>
      </patternFill>
    </fill>
    <fill>
      <patternFill patternType="solid">
        <fgColor theme="5"/>
      </patternFill>
    </fill>
    <fill>
      <patternFill patternType="solid">
        <fgColor theme="5" tint="0.79998168889431442"/>
        <bgColor indexed="65"/>
      </patternFill>
    </fill>
    <fill>
      <patternFill patternType="solid">
        <fgColor theme="5" tint="0.59999389629810485"/>
        <bgColor indexed="65"/>
      </patternFill>
    </fill>
    <fill>
      <patternFill patternType="solid">
        <fgColor theme="5" tint="0.39997558519241921"/>
        <bgColor indexed="65"/>
      </patternFill>
    </fill>
    <fill>
      <patternFill patternType="solid">
        <fgColor theme="6"/>
      </patternFill>
    </fill>
    <fill>
      <patternFill patternType="solid">
        <fgColor theme="6" tint="0.79998168889431442"/>
        <bgColor indexed="65"/>
      </patternFill>
    </fill>
    <fill>
      <patternFill patternType="solid">
        <fgColor theme="6" tint="0.59999389629810485"/>
        <bgColor indexed="65"/>
      </patternFill>
    </fill>
    <fill>
      <patternFill patternType="solid">
        <fgColor theme="6" tint="0.39997558519241921"/>
        <bgColor indexed="65"/>
      </patternFill>
    </fill>
    <fill>
      <patternFill patternType="solid">
        <fgColor theme="7"/>
      </patternFill>
    </fill>
    <fill>
      <patternFill patternType="solid">
        <fgColor theme="7" tint="0.79998168889431442"/>
        <bgColor indexed="65"/>
      </patternFill>
    </fill>
    <fill>
      <patternFill patternType="solid">
        <fgColor theme="7" tint="0.59999389629810485"/>
        <bgColor indexed="65"/>
      </patternFill>
    </fill>
    <fill>
      <patternFill patternType="solid">
        <fgColor theme="7" tint="0.39997558519241921"/>
        <bgColor indexed="65"/>
      </patternFill>
    </fill>
    <fill>
      <patternFill patternType="solid">
        <fgColor theme="8"/>
      </patternFill>
    </fill>
    <fill>
      <patternFill patternType="solid">
        <fgColor theme="8" tint="0.79998168889431442"/>
        <bgColor indexed="65"/>
      </patternFill>
    </fill>
    <fill>
      <patternFill patternType="solid">
        <fgColor theme="8" tint="0.59999389629810485"/>
        <bgColor indexed="65"/>
      </patternFill>
    </fill>
    <fill>
      <patternFill patternType="solid">
        <fgColor theme="8" tint="0.39997558519241921"/>
        <bgColor indexed="65"/>
      </patternFill>
    </fill>
    <fill>
      <patternFill patternType="solid">
        <fgColor theme="9"/>
      </patternFill>
    </fill>
    <fill>
      <patternFill patternType="solid">
        <fgColor theme="9" tint="0.79998168889431442"/>
        <bgColor indexed="65"/>
      </patternFill>
    </fill>
    <fill>
      <patternFill patternType="solid">
        <fgColor theme="9" tint="0.59999389629810485"/>
        <bgColor indexed="65"/>
      </patternFill>
    </fill>
    <fill>
      <patternFill patternType="solid">
        <fgColor theme="9" tint="0.39997558519241921"/>
        <bgColor indexed="65"/>
      </patternFill>
    </fill>
    <fill>
      <patternFill patternType="solid">
        <fgColor rgb="FFF0F8FE"/>
        <bgColor indexed="64"/>
      </patternFill>
    </fill>
    <fill>
      <patternFill patternType="solid">
        <fgColor theme="7"/>
        <bgColor indexed="64"/>
      </patternFill>
    </fill>
  </fills>
  <borders count="15">
    <border>
      <left/>
      <right/>
      <top/>
      <bottom/>
      <diagonal/>
    </border>
    <border>
      <left/>
      <right/>
      <top/>
      <bottom style="medium">
        <color theme="0" tint="-0.14999847407452621"/>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right/>
      <top/>
      <bottom style="double">
        <color rgb="FFFF8001"/>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style="thin">
        <color theme="4"/>
      </top>
      <bottom style="double">
        <color theme="4"/>
      </bottom>
      <diagonal/>
    </border>
    <border>
      <left style="thin">
        <color rgb="FFBBDEFB"/>
      </left>
      <right style="thin">
        <color rgb="FFBBDEFB"/>
      </right>
      <top style="thin">
        <color rgb="FFBBDEFB"/>
      </top>
      <bottom style="thin">
        <color rgb="FFBBDEFB"/>
      </bottom>
      <diagonal/>
    </border>
    <border>
      <left/>
      <right/>
      <top/>
      <bottom style="medium">
        <color theme="0" tint="-0.14996795556505021"/>
      </bottom>
      <diagonal/>
    </border>
    <border>
      <left/>
      <right/>
      <top/>
      <bottom style="thin">
        <color indexed="64"/>
      </bottom>
      <diagonal/>
    </border>
    <border>
      <left style="thin">
        <color indexed="64"/>
      </left>
      <right style="thin">
        <color indexed="64"/>
      </right>
      <top style="thin">
        <color indexed="64"/>
      </top>
      <bottom style="thin">
        <color indexed="64"/>
      </bottom>
      <diagonal/>
    </border>
  </borders>
  <cellStyleXfs count="65">
    <xf numFmtId="170" fontId="0" fillId="0" borderId="0"/>
    <xf numFmtId="0" fontId="6" fillId="0" borderId="0" applyNumberFormat="0" applyFill="0" applyBorder="0" applyAlignment="0" applyProtection="0"/>
    <xf numFmtId="43" fontId="9" fillId="0" borderId="0" applyFont="0" applyFill="0" applyBorder="0" applyAlignment="0" applyProtection="0"/>
    <xf numFmtId="41" fontId="9" fillId="0" borderId="0" applyFont="0" applyFill="0" applyBorder="0" applyAlignment="0" applyProtection="0"/>
    <xf numFmtId="44" fontId="9" fillId="0" borderId="0" applyFont="0" applyFill="0" applyBorder="0" applyAlignment="0" applyProtection="0"/>
    <xf numFmtId="42" fontId="9" fillId="0" borderId="0" applyFont="0" applyFill="0" applyBorder="0" applyAlignment="0" applyProtection="0"/>
    <xf numFmtId="9" fontId="9" fillId="0" borderId="0" applyFont="0" applyFill="0" applyBorder="0" applyAlignment="0" applyProtection="0"/>
    <xf numFmtId="0" fontId="10" fillId="0" borderId="0" applyNumberFormat="0" applyFill="0" applyBorder="0" applyAlignment="0" applyProtection="0"/>
    <xf numFmtId="0" fontId="11" fillId="0" borderId="2" applyNumberFormat="0" applyFill="0" applyAlignment="0" applyProtection="0"/>
    <xf numFmtId="0" fontId="12" fillId="0" borderId="3" applyNumberFormat="0" applyFill="0" applyAlignment="0" applyProtection="0"/>
    <xf numFmtId="0" fontId="13" fillId="0" borderId="4" applyNumberFormat="0" applyFill="0" applyAlignment="0" applyProtection="0"/>
    <xf numFmtId="0" fontId="13" fillId="0" borderId="0" applyNumberFormat="0" applyFill="0" applyBorder="0" applyAlignment="0" applyProtection="0"/>
    <xf numFmtId="0" fontId="14" fillId="6" borderId="0" applyNumberFormat="0" applyBorder="0" applyAlignment="0" applyProtection="0"/>
    <xf numFmtId="0" fontId="15" fillId="7" borderId="0" applyNumberFormat="0" applyBorder="0" applyAlignment="0" applyProtection="0"/>
    <xf numFmtId="0" fontId="16" fillId="8" borderId="0" applyNumberFormat="0" applyBorder="0" applyAlignment="0" applyProtection="0"/>
    <xf numFmtId="0" fontId="17" fillId="9" borderId="5" applyNumberFormat="0" applyAlignment="0" applyProtection="0"/>
    <xf numFmtId="0" fontId="18" fillId="10" borderId="6" applyNumberFormat="0" applyAlignment="0" applyProtection="0"/>
    <xf numFmtId="0" fontId="19" fillId="10" borderId="5" applyNumberFormat="0" applyAlignment="0" applyProtection="0"/>
    <xf numFmtId="0" fontId="20" fillId="0" borderId="7" applyNumberFormat="0" applyFill="0" applyAlignment="0" applyProtection="0"/>
    <xf numFmtId="0" fontId="21" fillId="11" borderId="8" applyNumberFormat="0" applyAlignment="0" applyProtection="0"/>
    <xf numFmtId="0" fontId="22" fillId="0" borderId="0" applyNumberFormat="0" applyFill="0" applyBorder="0" applyAlignment="0" applyProtection="0"/>
    <xf numFmtId="0" fontId="9" fillId="12" borderId="9" applyNumberFormat="0" applyFont="0" applyAlignment="0" applyProtection="0"/>
    <xf numFmtId="0" fontId="23" fillId="0" borderId="0" applyNumberFormat="0" applyFill="0" applyBorder="0" applyAlignment="0" applyProtection="0"/>
    <xf numFmtId="0" fontId="24" fillId="0" borderId="10" applyNumberFormat="0" applyFill="0" applyAlignment="0" applyProtection="0"/>
    <xf numFmtId="0" fontId="25" fillId="13" borderId="0" applyNumberFormat="0" applyBorder="0" applyAlignment="0" applyProtection="0"/>
    <xf numFmtId="0" fontId="1" fillId="14" borderId="0" applyNumberFormat="0" applyBorder="0" applyAlignment="0" applyProtection="0"/>
    <xf numFmtId="0" fontId="1" fillId="15" borderId="0" applyNumberFormat="0" applyBorder="0" applyAlignment="0" applyProtection="0"/>
    <xf numFmtId="0" fontId="25" fillId="16" borderId="0" applyNumberFormat="0" applyBorder="0" applyAlignment="0" applyProtection="0"/>
    <xf numFmtId="0" fontId="25" fillId="17" borderId="0" applyNumberFormat="0" applyBorder="0" applyAlignment="0" applyProtection="0"/>
    <xf numFmtId="0" fontId="1" fillId="18" borderId="0" applyNumberFormat="0" applyBorder="0" applyAlignment="0" applyProtection="0"/>
    <xf numFmtId="0" fontId="1" fillId="19" borderId="0" applyNumberFormat="0" applyBorder="0" applyAlignment="0" applyProtection="0"/>
    <xf numFmtId="0" fontId="25" fillId="20" borderId="0" applyNumberFormat="0" applyBorder="0" applyAlignment="0" applyProtection="0"/>
    <xf numFmtId="0" fontId="25" fillId="21" borderId="0" applyNumberFormat="0" applyBorder="0" applyAlignment="0" applyProtection="0"/>
    <xf numFmtId="0" fontId="1" fillId="22" borderId="0" applyNumberFormat="0" applyBorder="0" applyAlignment="0" applyProtection="0"/>
    <xf numFmtId="0" fontId="1" fillId="23" borderId="0" applyNumberFormat="0" applyBorder="0" applyAlignment="0" applyProtection="0"/>
    <xf numFmtId="0" fontId="25" fillId="24" borderId="0" applyNumberFormat="0" applyBorder="0" applyAlignment="0" applyProtection="0"/>
    <xf numFmtId="0" fontId="25" fillId="25" borderId="0" applyNumberFormat="0" applyBorder="0" applyAlignment="0" applyProtection="0"/>
    <xf numFmtId="0" fontId="1" fillId="26" borderId="0" applyNumberFormat="0" applyBorder="0" applyAlignment="0" applyProtection="0"/>
    <xf numFmtId="0" fontId="1" fillId="27" borderId="0" applyNumberFormat="0" applyBorder="0" applyAlignment="0" applyProtection="0"/>
    <xf numFmtId="0" fontId="25" fillId="28" borderId="0" applyNumberFormat="0" applyBorder="0" applyAlignment="0" applyProtection="0"/>
    <xf numFmtId="0" fontId="25" fillId="29" borderId="0" applyNumberFormat="0" applyBorder="0" applyAlignment="0" applyProtection="0"/>
    <xf numFmtId="0" fontId="1" fillId="30" borderId="0" applyNumberFormat="0" applyBorder="0" applyAlignment="0" applyProtection="0"/>
    <xf numFmtId="0" fontId="1" fillId="31" borderId="0" applyNumberFormat="0" applyBorder="0" applyAlignment="0" applyProtection="0"/>
    <xf numFmtId="0" fontId="25" fillId="32" borderId="0" applyNumberFormat="0" applyBorder="0" applyAlignment="0" applyProtection="0"/>
    <xf numFmtId="0" fontId="25" fillId="33" borderId="0" applyNumberFormat="0" applyBorder="0" applyAlignment="0" applyProtection="0"/>
    <xf numFmtId="0" fontId="1" fillId="34" borderId="0" applyNumberFormat="0" applyBorder="0" applyAlignment="0" applyProtection="0"/>
    <xf numFmtId="0" fontId="1" fillId="35" borderId="0" applyNumberFormat="0" applyBorder="0" applyAlignment="0" applyProtection="0"/>
    <xf numFmtId="0" fontId="25" fillId="36" borderId="0" applyNumberFormat="0" applyBorder="0" applyAlignment="0" applyProtection="0"/>
    <xf numFmtId="0" fontId="32" fillId="2" borderId="0" applyNumberFormat="0">
      <alignment horizontal="left"/>
    </xf>
    <xf numFmtId="0" fontId="8" fillId="3" borderId="0" applyNumberFormat="0" applyAlignment="0">
      <alignment horizontal="left"/>
    </xf>
    <xf numFmtId="0" fontId="4" fillId="0" borderId="0" applyNumberFormat="0" applyFill="0" applyBorder="0">
      <alignment horizontal="left" vertical="center"/>
    </xf>
    <xf numFmtId="0" fontId="2" fillId="5" borderId="0" applyNumberFormat="0" applyFont="0" applyAlignment="0" applyProtection="0">
      <alignment vertical="top"/>
    </xf>
    <xf numFmtId="164" fontId="28" fillId="3" borderId="0">
      <alignment horizontal="center"/>
    </xf>
    <xf numFmtId="166" fontId="27" fillId="2" borderId="0">
      <alignment horizontal="center"/>
    </xf>
    <xf numFmtId="166" fontId="3" fillId="0" borderId="0">
      <alignment vertical="top"/>
    </xf>
    <xf numFmtId="164" fontId="29" fillId="0" borderId="0" applyFont="0" applyFill="0" applyBorder="0" applyAlignment="0" applyProtection="0"/>
    <xf numFmtId="167" fontId="9" fillId="0" borderId="0" applyFont="0" applyFill="0" applyBorder="0" applyAlignment="0" applyProtection="0"/>
    <xf numFmtId="168" fontId="29" fillId="2" borderId="0" applyFont="0" applyFill="0" applyBorder="0" applyAlignment="0" applyProtection="0"/>
    <xf numFmtId="166" fontId="30" fillId="2" borderId="0" applyNumberFormat="0" applyFill="0" applyBorder="0" applyAlignment="0" applyProtection="0"/>
    <xf numFmtId="166" fontId="31" fillId="0" borderId="0" applyNumberFormat="0" applyFill="0" applyBorder="0" applyAlignment="0">
      <alignment vertical="top"/>
    </xf>
    <xf numFmtId="169" fontId="29" fillId="2" borderId="0" applyFont="0" applyFill="0" applyBorder="0" applyAlignment="0" applyProtection="0"/>
    <xf numFmtId="167" fontId="30" fillId="37" borderId="11" applyNumberFormat="0">
      <protection locked="0"/>
    </xf>
    <xf numFmtId="0" fontId="2" fillId="5" borderId="12" applyFont="0" applyAlignment="0" applyProtection="0">
      <alignment vertical="top"/>
    </xf>
    <xf numFmtId="166" fontId="32" fillId="3" borderId="0" applyNumberFormat="0" applyBorder="0">
      <alignment horizontal="center" vertical="top"/>
    </xf>
    <xf numFmtId="166" fontId="3" fillId="38" borderId="0" applyNumberFormat="0" applyFont="0" applyBorder="0" applyAlignment="0" applyProtection="0">
      <alignment vertical="top"/>
    </xf>
  </cellStyleXfs>
  <cellXfs count="104">
    <xf numFmtId="170" fontId="0" fillId="0" borderId="0" xfId="0"/>
    <xf numFmtId="170" fontId="2" fillId="5" borderId="0" xfId="0" applyFont="1" applyFill="1" applyBorder="1"/>
    <xf numFmtId="170" fontId="2" fillId="4" borderId="0" xfId="0" applyFont="1" applyFill="1" applyBorder="1"/>
    <xf numFmtId="170" fontId="2" fillId="5" borderId="0" xfId="0" applyFont="1" applyFill="1" applyBorder="1" applyAlignment="1">
      <alignment vertical="top" wrapText="1"/>
    </xf>
    <xf numFmtId="170" fontId="2" fillId="5" borderId="1" xfId="0" applyFont="1" applyFill="1" applyBorder="1" applyAlignment="1">
      <alignment vertical="top"/>
    </xf>
    <xf numFmtId="166" fontId="32" fillId="2" borderId="0" xfId="48" applyNumberFormat="1">
      <alignment horizontal="left"/>
    </xf>
    <xf numFmtId="170" fontId="25" fillId="2" borderId="0" xfId="0" applyFont="1" applyFill="1" applyBorder="1" applyAlignment="1"/>
    <xf numFmtId="170" fontId="26" fillId="3" borderId="0" xfId="0" applyFont="1" applyFill="1" applyBorder="1" applyAlignment="1"/>
    <xf numFmtId="170" fontId="3" fillId="5" borderId="0" xfId="0" applyFont="1" applyFill="1" applyBorder="1" applyAlignment="1">
      <alignment horizontal="center" vertical="top"/>
    </xf>
    <xf numFmtId="170" fontId="3" fillId="5" borderId="0" xfId="0" applyFont="1" applyFill="1" applyBorder="1" applyAlignment="1">
      <alignment vertical="top"/>
    </xf>
    <xf numFmtId="170" fontId="25" fillId="2" borderId="0" xfId="0" applyFont="1" applyFill="1" applyBorder="1" applyAlignment="1">
      <alignment vertical="center"/>
    </xf>
    <xf numFmtId="164" fontId="28" fillId="3" borderId="0" xfId="52">
      <alignment horizontal="center"/>
    </xf>
    <xf numFmtId="166" fontId="27" fillId="2" borderId="0" xfId="53">
      <alignment horizontal="center"/>
    </xf>
    <xf numFmtId="166" fontId="32" fillId="2" borderId="0" xfId="48" applyNumberFormat="1" applyAlignment="1"/>
    <xf numFmtId="166" fontId="8" fillId="3" borderId="0" xfId="49" applyNumberFormat="1" applyAlignment="1"/>
    <xf numFmtId="166" fontId="4" fillId="0" borderId="0" xfId="50" applyNumberFormat="1">
      <alignment horizontal="left" vertical="center"/>
    </xf>
    <xf numFmtId="166" fontId="3" fillId="0" borderId="0" xfId="54">
      <alignment vertical="top"/>
    </xf>
    <xf numFmtId="170" fontId="2" fillId="5" borderId="0" xfId="0" applyFont="1" applyFill="1" applyBorder="1" applyAlignment="1">
      <alignment horizontal="left" vertical="top"/>
    </xf>
    <xf numFmtId="170" fontId="2" fillId="5" borderId="0" xfId="0" applyFont="1" applyFill="1" applyBorder="1" applyAlignment="1">
      <alignment vertical="top"/>
    </xf>
    <xf numFmtId="170" fontId="2" fillId="0" borderId="0" xfId="0" applyFont="1" applyFill="1" applyBorder="1" applyAlignment="1">
      <alignment vertical="top" wrapText="1"/>
    </xf>
    <xf numFmtId="170" fontId="3" fillId="0" borderId="0" xfId="0" applyFont="1" applyFill="1" applyBorder="1" applyAlignment="1">
      <alignment vertical="top"/>
    </xf>
    <xf numFmtId="170" fontId="2" fillId="0" borderId="0" xfId="0" applyFont="1" applyFill="1" applyBorder="1" applyAlignment="1">
      <alignment horizontal="left" wrapText="1"/>
    </xf>
    <xf numFmtId="170" fontId="2" fillId="0" borderId="0" xfId="0" applyFont="1" applyFill="1" applyBorder="1" applyAlignment="1">
      <alignment vertical="top"/>
    </xf>
    <xf numFmtId="170" fontId="2" fillId="0" borderId="0" xfId="0" applyFont="1" applyFill="1" applyBorder="1"/>
    <xf numFmtId="170" fontId="4" fillId="0" borderId="0" xfId="0" applyFont="1" applyFill="1" applyBorder="1" applyAlignment="1">
      <alignment vertical="center"/>
    </xf>
    <xf numFmtId="170" fontId="5" fillId="0" borderId="0" xfId="0" applyFont="1" applyFill="1" applyBorder="1" applyAlignment="1">
      <alignment vertical="center" wrapText="1"/>
    </xf>
    <xf numFmtId="170" fontId="2" fillId="0" borderId="0" xfId="0" applyFont="1" applyFill="1" applyBorder="1" applyAlignment="1">
      <alignment horizontal="left" vertical="top"/>
    </xf>
    <xf numFmtId="170" fontId="3" fillId="0" borderId="0" xfId="0" applyFont="1" applyFill="1" applyBorder="1" applyAlignment="1">
      <alignment horizontal="center" vertical="top"/>
    </xf>
    <xf numFmtId="170" fontId="7" fillId="0" borderId="0" xfId="0" applyFont="1" applyFill="1" applyBorder="1" applyAlignment="1">
      <alignment vertical="center" wrapText="1"/>
    </xf>
    <xf numFmtId="164" fontId="2" fillId="0" borderId="0" xfId="0" applyNumberFormat="1" applyFont="1" applyFill="1" applyBorder="1" applyAlignment="1">
      <alignment horizontal="left"/>
    </xf>
    <xf numFmtId="170" fontId="2" fillId="0" borderId="0" xfId="0" applyFont="1" applyFill="1" applyBorder="1" applyAlignment="1">
      <alignment horizontal="left"/>
    </xf>
    <xf numFmtId="165" fontId="2" fillId="0" borderId="0" xfId="0" applyNumberFormat="1" applyFont="1" applyFill="1" applyBorder="1" applyAlignment="1">
      <alignment horizontal="left"/>
    </xf>
    <xf numFmtId="170" fontId="0" fillId="0" borderId="0" xfId="0" applyFill="1"/>
    <xf numFmtId="170" fontId="3" fillId="0" borderId="0" xfId="0" applyFont="1" applyFill="1" applyBorder="1" applyAlignment="1">
      <alignment horizontal="left" vertical="top"/>
    </xf>
    <xf numFmtId="170" fontId="3" fillId="0" borderId="0" xfId="0" applyFont="1" applyFill="1" applyBorder="1"/>
    <xf numFmtId="170" fontId="0" fillId="0" borderId="0" xfId="0" applyFill="1" applyBorder="1"/>
    <xf numFmtId="170" fontId="25" fillId="0" borderId="0" xfId="0" applyFont="1" applyFill="1" applyBorder="1" applyAlignment="1"/>
    <xf numFmtId="170" fontId="26" fillId="0" borderId="0" xfId="0" applyFont="1" applyFill="1" applyBorder="1" applyAlignment="1"/>
    <xf numFmtId="166" fontId="30" fillId="0" borderId="0" xfId="58" applyFill="1" applyBorder="1" applyAlignment="1">
      <alignment vertical="top"/>
    </xf>
    <xf numFmtId="166" fontId="2" fillId="5" borderId="0" xfId="51" applyNumberFormat="1" applyFont="1" applyBorder="1" applyAlignment="1">
      <alignment horizontal="left" vertical="top"/>
    </xf>
    <xf numFmtId="166" fontId="3" fillId="5" borderId="0" xfId="51" applyNumberFormat="1" applyFont="1" applyBorder="1" applyAlignment="1">
      <alignment horizontal="center" vertical="top"/>
    </xf>
    <xf numFmtId="166" fontId="2" fillId="5" borderId="0" xfId="51" applyNumberFormat="1" applyFont="1" applyBorder="1" applyAlignment="1"/>
    <xf numFmtId="166" fontId="5" fillId="5" borderId="0" xfId="51" applyNumberFormat="1" applyFont="1" applyBorder="1" applyAlignment="1">
      <alignment vertical="center" wrapText="1"/>
    </xf>
    <xf numFmtId="166" fontId="2" fillId="5" borderId="0" xfId="51" applyNumberFormat="1" applyFont="1" applyAlignment="1">
      <alignment vertical="top"/>
    </xf>
    <xf numFmtId="166" fontId="3" fillId="5" borderId="0" xfId="51" applyNumberFormat="1" applyFont="1" applyAlignment="1">
      <alignment horizontal="center" vertical="top"/>
    </xf>
    <xf numFmtId="166" fontId="2" fillId="5" borderId="0" xfId="51" applyNumberFormat="1" applyFont="1" applyAlignment="1"/>
    <xf numFmtId="166" fontId="5" fillId="5" borderId="0" xfId="51" applyNumberFormat="1" applyFont="1" applyAlignment="1">
      <alignment vertical="center" wrapText="1"/>
    </xf>
    <xf numFmtId="0" fontId="2" fillId="5" borderId="12" xfId="62" applyFont="1" applyAlignment="1">
      <alignment vertical="top"/>
    </xf>
    <xf numFmtId="0" fontId="3" fillId="5" borderId="12" xfId="62" applyFont="1" applyAlignment="1">
      <alignment horizontal="center" vertical="top"/>
    </xf>
    <xf numFmtId="0" fontId="2" fillId="5" borderId="12" xfId="62" applyFont="1" applyAlignment="1"/>
    <xf numFmtId="0" fontId="5" fillId="5" borderId="12" xfId="62" applyFont="1" applyAlignment="1">
      <alignment vertical="center" wrapText="1"/>
    </xf>
    <xf numFmtId="170" fontId="25" fillId="0" borderId="0" xfId="0" applyFont="1" applyFill="1" applyBorder="1" applyAlignment="1">
      <alignment vertical="center"/>
    </xf>
    <xf numFmtId="166" fontId="7" fillId="5" borderId="0" xfId="51" applyNumberFormat="1" applyFont="1" applyAlignment="1">
      <alignment vertical="center" wrapText="1"/>
    </xf>
    <xf numFmtId="0" fontId="3" fillId="5" borderId="12" xfId="62" applyFont="1" applyAlignment="1"/>
    <xf numFmtId="0" fontId="2" fillId="5" borderId="12" xfId="62" applyFont="1" applyAlignment="1">
      <alignment horizontal="left"/>
    </xf>
    <xf numFmtId="0" fontId="7" fillId="5" borderId="12" xfId="62" applyFont="1" applyAlignment="1">
      <alignment horizontal="center" vertical="center" wrapText="1"/>
    </xf>
    <xf numFmtId="0" fontId="7" fillId="5" borderId="12" xfId="62" applyFont="1" applyAlignment="1">
      <alignment vertical="center" wrapText="1"/>
    </xf>
    <xf numFmtId="166" fontId="30" fillId="37" borderId="11" xfId="61" applyNumberFormat="1">
      <protection locked="0"/>
    </xf>
    <xf numFmtId="166" fontId="2" fillId="0" borderId="0" xfId="51" applyNumberFormat="1" applyFont="1" applyFill="1" applyAlignment="1"/>
    <xf numFmtId="0" fontId="2" fillId="0" borderId="0" xfId="62" applyFont="1" applyFill="1" applyBorder="1" applyAlignment="1"/>
    <xf numFmtId="170" fontId="0" fillId="5" borderId="0" xfId="51" applyNumberFormat="1" applyFont="1" applyAlignment="1"/>
    <xf numFmtId="170" fontId="2" fillId="5" borderId="0" xfId="51" applyNumberFormat="1" applyFont="1" applyAlignment="1">
      <alignment vertical="top"/>
    </xf>
    <xf numFmtId="0" fontId="0" fillId="5" borderId="12" xfId="62" applyFont="1" applyAlignment="1"/>
    <xf numFmtId="170" fontId="4" fillId="5" borderId="0" xfId="51" applyNumberFormat="1" applyFont="1" applyAlignment="1">
      <alignment vertical="center"/>
    </xf>
    <xf numFmtId="0" fontId="3" fillId="5" borderId="12" xfId="62" applyFont="1" applyAlignment="1">
      <alignment horizontal="left" vertical="top"/>
    </xf>
    <xf numFmtId="170" fontId="33" fillId="0" borderId="0" xfId="0" applyFont="1"/>
    <xf numFmtId="170" fontId="0" fillId="0" borderId="0" xfId="0" applyFont="1"/>
    <xf numFmtId="165" fontId="0" fillId="0" borderId="0" xfId="0" applyNumberFormat="1" applyBorder="1"/>
    <xf numFmtId="165" fontId="0" fillId="0" borderId="0" xfId="0" applyNumberFormat="1"/>
    <xf numFmtId="173" fontId="0" fillId="0" borderId="0" xfId="0" applyNumberFormat="1" applyFont="1" applyAlignment="1">
      <alignment horizontal="right"/>
    </xf>
    <xf numFmtId="165" fontId="0" fillId="0" borderId="13" xfId="0" applyNumberFormat="1" applyFont="1" applyBorder="1" applyAlignment="1">
      <alignment horizontal="right"/>
    </xf>
    <xf numFmtId="165" fontId="0" fillId="0" borderId="0" xfId="0" applyNumberFormat="1" applyFont="1" applyAlignment="1">
      <alignment horizontal="right"/>
    </xf>
    <xf numFmtId="170" fontId="34" fillId="0" borderId="0" xfId="0" applyFont="1" applyAlignment="1">
      <alignment horizontal="right"/>
    </xf>
    <xf numFmtId="171" fontId="0" fillId="0" borderId="0" xfId="0" applyNumberFormat="1"/>
    <xf numFmtId="15" fontId="0" fillId="0" borderId="0" xfId="0" applyNumberFormat="1"/>
    <xf numFmtId="170" fontId="0" fillId="0" borderId="0" xfId="0" applyAlignment="1">
      <alignment horizontal="right"/>
    </xf>
    <xf numFmtId="165" fontId="30" fillId="37" borderId="11" xfId="61" applyNumberFormat="1">
      <protection locked="0"/>
    </xf>
    <xf numFmtId="170" fontId="30" fillId="37" borderId="11" xfId="61" applyNumberFormat="1">
      <protection locked="0"/>
    </xf>
    <xf numFmtId="168" fontId="0" fillId="0" borderId="0" xfId="57" applyFont="1" applyFill="1"/>
    <xf numFmtId="168" fontId="30" fillId="37" borderId="11" xfId="61" applyNumberFormat="1">
      <protection locked="0"/>
    </xf>
    <xf numFmtId="172" fontId="9" fillId="0" borderId="0" xfId="0" applyNumberFormat="1" applyFont="1" applyAlignment="1">
      <alignment horizontal="right"/>
    </xf>
    <xf numFmtId="170" fontId="0" fillId="0" borderId="0" xfId="0" applyAlignment="1">
      <alignment horizontal="left"/>
    </xf>
    <xf numFmtId="170" fontId="4" fillId="0" borderId="0" xfId="50" applyNumberFormat="1">
      <alignment horizontal="left" vertical="center"/>
    </xf>
    <xf numFmtId="165" fontId="0" fillId="0" borderId="0" xfId="0" applyNumberFormat="1" applyFont="1"/>
    <xf numFmtId="170" fontId="30" fillId="0" borderId="0" xfId="58" applyNumberFormat="1" applyFill="1"/>
    <xf numFmtId="166" fontId="3" fillId="0" borderId="0" xfId="54" applyAlignment="1">
      <alignment horizontal="center" vertical="top"/>
    </xf>
    <xf numFmtId="167" fontId="30" fillId="0" borderId="0" xfId="58" applyNumberFormat="1" applyFill="1"/>
    <xf numFmtId="168" fontId="30" fillId="0" borderId="0" xfId="58" applyNumberFormat="1" applyFill="1"/>
    <xf numFmtId="0" fontId="0" fillId="0" borderId="14" xfId="0" applyNumberFormat="1" applyBorder="1" applyAlignment="1">
      <alignment horizontal="center" vertical="center"/>
    </xf>
    <xf numFmtId="0" fontId="0" fillId="0" borderId="0" xfId="0" applyNumberFormat="1" applyAlignment="1">
      <alignment horizontal="center" vertical="center"/>
    </xf>
    <xf numFmtId="170" fontId="4" fillId="0" borderId="14" xfId="50" applyNumberFormat="1" applyBorder="1">
      <alignment horizontal="left" vertical="center"/>
    </xf>
    <xf numFmtId="170" fontId="0" fillId="0" borderId="14" xfId="0" applyBorder="1"/>
    <xf numFmtId="166" fontId="32" fillId="2" borderId="0" xfId="48" applyNumberFormat="1" applyFill="1" applyAlignment="1">
      <alignment horizontal="center"/>
    </xf>
    <xf numFmtId="170" fontId="5" fillId="0" borderId="0" xfId="0" applyFont="1" applyFill="1" applyBorder="1" applyAlignment="1">
      <alignment horizontal="center" vertical="center" wrapText="1"/>
    </xf>
    <xf numFmtId="166" fontId="2" fillId="5" borderId="0" xfId="51" applyNumberFormat="1" applyFont="1" applyBorder="1" applyAlignment="1">
      <alignment horizontal="left" vertical="top"/>
    </xf>
    <xf numFmtId="166" fontId="32" fillId="3" borderId="0" xfId="49" applyNumberFormat="1" applyFont="1" applyAlignment="1">
      <alignment horizontal="center" vertical="center"/>
    </xf>
    <xf numFmtId="166" fontId="31" fillId="5" borderId="0" xfId="59" applyNumberFormat="1" applyFill="1" applyBorder="1" applyAlignment="1">
      <alignment horizontal="center" vertical="center" wrapText="1"/>
    </xf>
    <xf numFmtId="170" fontId="7" fillId="0" borderId="0" xfId="0" applyFont="1" applyFill="1" applyBorder="1" applyAlignment="1">
      <alignment horizontal="center" vertical="center" wrapText="1"/>
    </xf>
    <xf numFmtId="170" fontId="0" fillId="5" borderId="0" xfId="51" applyNumberFormat="1" applyFont="1" applyAlignment="1">
      <alignment horizontal="left"/>
    </xf>
    <xf numFmtId="170" fontId="4" fillId="5" borderId="0" xfId="0" applyFont="1" applyFill="1" applyBorder="1" applyAlignment="1">
      <alignment horizontal="left" vertical="center"/>
    </xf>
    <xf numFmtId="170" fontId="4" fillId="5" borderId="0" xfId="50" applyNumberFormat="1" applyFill="1" applyAlignment="1">
      <alignment horizontal="left" vertical="center"/>
    </xf>
    <xf numFmtId="166" fontId="2" fillId="5" borderId="0" xfId="51" applyNumberFormat="1" applyFont="1" applyAlignment="1">
      <alignment horizontal="left"/>
    </xf>
    <xf numFmtId="164" fontId="2" fillId="5" borderId="0" xfId="51" applyNumberFormat="1" applyFont="1" applyAlignment="1">
      <alignment horizontal="left"/>
    </xf>
    <xf numFmtId="0" fontId="2" fillId="5" borderId="0" xfId="51" applyNumberFormat="1" applyFont="1" applyAlignment="1">
      <alignment horizontal="left"/>
    </xf>
  </cellXfs>
  <cellStyles count="65">
    <cellStyle name="20% - Accent1" xfId="25" builtinId="30" hidden="1"/>
    <cellStyle name="20% - Accent2" xfId="29" builtinId="34" hidden="1"/>
    <cellStyle name="20% - Accent3" xfId="33" builtinId="38" hidden="1"/>
    <cellStyle name="20% - Accent4" xfId="37" builtinId="42" hidden="1"/>
    <cellStyle name="20% - Accent5" xfId="41" builtinId="46" hidden="1"/>
    <cellStyle name="20% - Accent6" xfId="45" builtinId="50" hidden="1"/>
    <cellStyle name="40% - Accent1" xfId="26" builtinId="31" hidden="1"/>
    <cellStyle name="40% - Accent2" xfId="30" builtinId="35" hidden="1"/>
    <cellStyle name="40% - Accent3" xfId="34" builtinId="39" hidden="1"/>
    <cellStyle name="40% - Accent4" xfId="38" builtinId="43" hidden="1"/>
    <cellStyle name="40% - Accent5" xfId="42" builtinId="47" hidden="1"/>
    <cellStyle name="40% - Accent6" xfId="46" builtinId="51" hidden="1"/>
    <cellStyle name="60% - Accent1" xfId="27" builtinId="32" hidden="1"/>
    <cellStyle name="60% - Accent2" xfId="31" builtinId="36" hidden="1"/>
    <cellStyle name="60% - Accent3" xfId="35" builtinId="40" hidden="1"/>
    <cellStyle name="60% - Accent4" xfId="39" builtinId="44" hidden="1"/>
    <cellStyle name="60% - Accent5" xfId="43" builtinId="48" hidden="1"/>
    <cellStyle name="60% - Accent6" xfId="47" builtinId="52" hidden="1"/>
    <cellStyle name="Accent1" xfId="24" builtinId="29" hidden="1"/>
    <cellStyle name="Accent2" xfId="28" builtinId="33" hidden="1"/>
    <cellStyle name="Accent3" xfId="32" builtinId="37" hidden="1"/>
    <cellStyle name="Accent4" xfId="36" builtinId="41" hidden="1"/>
    <cellStyle name="Accent5" xfId="40" builtinId="45" hidden="1"/>
    <cellStyle name="Accent6" xfId="44" builtinId="49" hidden="1"/>
    <cellStyle name="Background Fill" xfId="51"/>
    <cellStyle name="Bad" xfId="13" builtinId="27" hidden="1"/>
    <cellStyle name="BG Border" xfId="62"/>
    <cellStyle name="Blank" xfId="60"/>
    <cellStyle name="Calculation" xfId="17" builtinId="22" hidden="1"/>
    <cellStyle name="Check Cell" xfId="19" builtinId="23" hidden="1"/>
    <cellStyle name="Comma" xfId="2" builtinId="3" hidden="1"/>
    <cellStyle name="Comma [0]" xfId="3" builtinId="6" hidden="1"/>
    <cellStyle name="Cover Title" xfId="63"/>
    <cellStyle name="Currency" xfId="4" builtinId="4" hidden="1"/>
    <cellStyle name="Currency [0]" xfId="5" builtinId="7" hidden="1"/>
    <cellStyle name="Date" xfId="55"/>
    <cellStyle name="Date Heading" xfId="52"/>
    <cellStyle name="Explanatory Text" xfId="22" builtinId="53" hidden="1"/>
    <cellStyle name="Good" xfId="12" builtinId="26" hidden="1"/>
    <cellStyle name="Hard Coded Number" xfId="58"/>
    <cellStyle name="Heading 1" xfId="8" builtinId="16" hidden="1"/>
    <cellStyle name="Heading 2" xfId="9" builtinId="17" hidden="1"/>
    <cellStyle name="Heading 3" xfId="10" builtinId="18" hidden="1"/>
    <cellStyle name="Heading 4" xfId="11" builtinId="19" hidden="1"/>
    <cellStyle name="Highlight" xfId="64"/>
    <cellStyle name="Hist Proj Title" xfId="53"/>
    <cellStyle name="Hyperlink" xfId="1" builtinId="8" hidden="1" customBuiltin="1"/>
    <cellStyle name="Input" xfId="15" builtinId="20" hidden="1"/>
    <cellStyle name="Input" xfId="61" builtinId="20" customBuiltin="1"/>
    <cellStyle name="Linked Cell" xfId="18" builtinId="24" hidden="1"/>
    <cellStyle name="Multiple" xfId="56"/>
    <cellStyle name="Neutral" xfId="14" builtinId="28" hidden="1"/>
    <cellStyle name="Normal" xfId="0" builtinId="0" customBuiltin="1"/>
    <cellStyle name="Note" xfId="21" builtinId="10" hidden="1"/>
    <cellStyle name="Notes and Comments" xfId="59"/>
    <cellStyle name="Output" xfId="16" builtinId="21" hidden="1"/>
    <cellStyle name="Percent" xfId="6" builtinId="5" hidden="1"/>
    <cellStyle name="Percent" xfId="57" builtinId="5" customBuiltin="1"/>
    <cellStyle name="Primary Title" xfId="48"/>
    <cellStyle name="Row Label" xfId="54"/>
    <cellStyle name="Secondary Title" xfId="49"/>
    <cellStyle name="Tertiary Title" xfId="50"/>
    <cellStyle name="Title" xfId="7" builtinId="15" hidden="1"/>
    <cellStyle name="Total" xfId="23" builtinId="25" hidden="1"/>
    <cellStyle name="Warning Text" xfId="20" builtinId="11" hidden="1"/>
  </cellStyles>
  <dxfs count="0"/>
  <tableStyles count="0" defaultTableStyle="TableStyleMedium2" defaultPivotStyle="PivotStyleLight16"/>
  <colors>
    <mruColors>
      <color rgb="FF163260"/>
      <color rgb="FF085393"/>
      <color rgb="FFBBDEFB"/>
      <color rgb="FFF0F8FE"/>
      <color rgb="FF0000FF"/>
      <color rgb="FFEBF1FB"/>
      <color rgb="FFD3E0F5"/>
      <color rgb="FFC9D9F3"/>
      <color rgb="FFE2F1FE"/>
      <color rgb="FFC4E3F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alcChain" Target="calcChain.xml"/><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3.png"/></Relationships>
</file>

<file path=xl/drawings/_rels/vmlDrawing1.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2.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3.vml.rels><?xml version="1.0" encoding="UTF-8" standalone="yes"?>
<Relationships xmlns="http://schemas.openxmlformats.org/package/2006/relationships"><Relationship Id="rId1" Type="http://schemas.openxmlformats.org/officeDocument/2006/relationships/image" Target="../media/image2.png"/></Relationships>
</file>

<file path=xl/drawings/_rels/vmlDrawing4.vml.rels><?xml version="1.0" encoding="UTF-8" standalone="yes"?>
<Relationships xmlns="http://schemas.openxmlformats.org/package/2006/relationships"><Relationship Id="rId1" Type="http://schemas.openxmlformats.org/officeDocument/2006/relationships/image" Target="../media/image2.png"/></Relationships>
</file>

<file path=xl/drawings/drawing1.xml><?xml version="1.0" encoding="utf-8"?>
<xdr:wsDr xmlns:xdr="http://schemas.openxmlformats.org/drawingml/2006/spreadsheetDrawing" xmlns:a="http://schemas.openxmlformats.org/drawingml/2006/main">
  <xdr:twoCellAnchor editAs="oneCell">
    <xdr:from>
      <xdr:col>4</xdr:col>
      <xdr:colOff>19050</xdr:colOff>
      <xdr:row>0</xdr:row>
      <xdr:rowOff>1019175</xdr:rowOff>
    </xdr:from>
    <xdr:to>
      <xdr:col>9</xdr:col>
      <xdr:colOff>457200</xdr:colOff>
      <xdr:row>0</xdr:row>
      <xdr:rowOff>1503980</xdr:rowOff>
    </xdr:to>
    <xdr:pic>
      <xdr:nvPicPr>
        <xdr:cNvPr id="4" name="Picture 3"/>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2495550" y="1019175"/>
          <a:ext cx="3533775" cy="484805"/>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oneCell">
    <xdr:from>
      <xdr:col>15</xdr:col>
      <xdr:colOff>1931713</xdr:colOff>
      <xdr:row>0</xdr:row>
      <xdr:rowOff>123826</xdr:rowOff>
    </xdr:from>
    <xdr:to>
      <xdr:col>16</xdr:col>
      <xdr:colOff>161849</xdr:colOff>
      <xdr:row>0</xdr:row>
      <xdr:rowOff>466726</xdr:rowOff>
    </xdr:to>
    <xdr:pic>
      <xdr:nvPicPr>
        <xdr:cNvPr id="2" name="Picture 1"/>
        <xdr:cNvPicPr>
          <a:picLocks noChangeAspect="1"/>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8227738" y="123826"/>
          <a:ext cx="401836" cy="342900"/>
        </a:xfrm>
        <a:prstGeom prst="rect">
          <a:avLst/>
        </a:prstGeom>
      </xdr:spPr>
    </xdr:pic>
    <xdr:clientData/>
  </xdr:twoCellAnchor>
</xdr:wsDr>
</file>

<file path=xl/theme/theme1.xml><?xml version="1.0" encoding="utf-8"?>
<a:theme xmlns:a="http://schemas.openxmlformats.org/drawingml/2006/main" name="FE Training">
  <a:themeElements>
    <a:clrScheme name="Financial Edge">
      <a:dk1>
        <a:srgbClr val="3F3F3F"/>
      </a:dk1>
      <a:lt1>
        <a:sysClr val="window" lastClr="FFFFFF"/>
      </a:lt1>
      <a:dk2>
        <a:srgbClr val="163260"/>
      </a:dk2>
      <a:lt2>
        <a:srgbClr val="F2F2F2"/>
      </a:lt2>
      <a:accent1>
        <a:srgbClr val="085393"/>
      </a:accent1>
      <a:accent2>
        <a:srgbClr val="8064A2"/>
      </a:accent2>
      <a:accent3>
        <a:srgbClr val="C0504D"/>
      </a:accent3>
      <a:accent4>
        <a:srgbClr val="ED7D31"/>
      </a:accent4>
      <a:accent5>
        <a:srgbClr val="FFC000"/>
      </a:accent5>
      <a:accent6>
        <a:srgbClr val="70AD47"/>
      </a:accent6>
      <a:hlink>
        <a:srgbClr val="085393"/>
      </a:hlink>
      <a:folHlink>
        <a:srgbClr val="B2B2B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3" Type="http://schemas.openxmlformats.org/officeDocument/2006/relationships/vmlDrawing" Target="../drawings/vmlDrawing2.vml"/><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vmlDrawing" Target="../drawings/vmlDrawing3.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vmlDrawing" Target="../drawings/vmlDrawing4.v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N21"/>
  <sheetViews>
    <sheetView showGridLines="0" tabSelected="1" zoomScaleNormal="100" workbookViewId="0">
      <selection sqref="A1:N1"/>
    </sheetView>
  </sheetViews>
  <sheetFormatPr defaultColWidth="9.140625" defaultRowHeight="15" x14ac:dyDescent="0.25"/>
  <cols>
    <col min="1" max="1" width="9.85546875" style="32" customWidth="1"/>
    <col min="2" max="13" width="9.28515625" style="32" customWidth="1"/>
    <col min="14" max="14" width="9.85546875" style="32" customWidth="1"/>
    <col min="15" max="26" width="9.140625" style="32" customWidth="1"/>
    <col min="27" max="16384" width="9.140625" style="32"/>
  </cols>
  <sheetData>
    <row r="1" spans="1:14" s="36" customFormat="1" ht="189.75" customHeight="1" x14ac:dyDescent="0.45">
      <c r="A1" s="92"/>
      <c r="B1" s="92"/>
      <c r="C1" s="92"/>
      <c r="D1" s="92"/>
      <c r="E1" s="92"/>
      <c r="F1" s="92"/>
      <c r="G1" s="92"/>
      <c r="H1" s="92"/>
      <c r="I1" s="92"/>
      <c r="J1" s="92"/>
      <c r="K1" s="92"/>
      <c r="L1" s="92"/>
      <c r="M1" s="92"/>
      <c r="N1" s="92"/>
    </row>
    <row r="2" spans="1:14" s="22" customFormat="1" ht="75" customHeight="1" x14ac:dyDescent="0.25">
      <c r="A2" s="95" t="s">
        <v>132</v>
      </c>
      <c r="B2" s="95"/>
      <c r="C2" s="95"/>
      <c r="D2" s="95"/>
      <c r="E2" s="95"/>
      <c r="F2" s="95"/>
      <c r="G2" s="95"/>
      <c r="H2" s="95"/>
      <c r="I2" s="95"/>
      <c r="J2" s="95"/>
      <c r="K2" s="95"/>
      <c r="L2" s="95"/>
      <c r="M2" s="95"/>
      <c r="N2" s="95"/>
    </row>
    <row r="3" spans="1:14" s="23" customFormat="1" ht="7.5" customHeight="1" x14ac:dyDescent="0.25">
      <c r="B3" s="24"/>
      <c r="C3" s="24"/>
      <c r="F3" s="25"/>
      <c r="G3" s="25"/>
      <c r="H3" s="25"/>
      <c r="I3" s="25"/>
      <c r="J3" s="25"/>
      <c r="K3" s="25"/>
    </row>
    <row r="4" spans="1:14" s="23" customFormat="1" ht="15" customHeight="1" x14ac:dyDescent="0.25">
      <c r="A4" s="39"/>
      <c r="B4" s="40"/>
      <c r="C4" s="94"/>
      <c r="D4" s="94"/>
      <c r="E4" s="41"/>
      <c r="F4" s="42"/>
      <c r="G4" s="42"/>
      <c r="H4" s="42"/>
      <c r="I4" s="42"/>
      <c r="J4" s="42"/>
      <c r="K4" s="42"/>
      <c r="L4" s="41"/>
      <c r="M4" s="41"/>
      <c r="N4" s="41"/>
    </row>
    <row r="5" spans="1:14" s="23" customFormat="1" ht="15" customHeight="1" x14ac:dyDescent="0.25">
      <c r="A5" s="96" t="s">
        <v>13</v>
      </c>
      <c r="B5" s="96"/>
      <c r="C5" s="96"/>
      <c r="D5" s="96"/>
      <c r="E5" s="96"/>
      <c r="F5" s="96"/>
      <c r="G5" s="96"/>
      <c r="H5" s="96"/>
      <c r="I5" s="96"/>
      <c r="J5" s="96"/>
      <c r="K5" s="96"/>
      <c r="L5" s="96"/>
      <c r="M5" s="96"/>
      <c r="N5" s="96"/>
    </row>
    <row r="6" spans="1:14" s="23" customFormat="1" ht="15" customHeight="1" x14ac:dyDescent="0.25">
      <c r="A6" s="96"/>
      <c r="B6" s="96"/>
      <c r="C6" s="96"/>
      <c r="D6" s="96"/>
      <c r="E6" s="96"/>
      <c r="F6" s="96"/>
      <c r="G6" s="96"/>
      <c r="H6" s="96"/>
      <c r="I6" s="96"/>
      <c r="J6" s="96"/>
      <c r="K6" s="96"/>
      <c r="L6" s="96"/>
      <c r="M6" s="96"/>
      <c r="N6" s="96"/>
    </row>
    <row r="7" spans="1:14" s="23" customFormat="1" ht="15" customHeight="1" x14ac:dyDescent="0.25">
      <c r="A7" s="96" t="str">
        <f ca="1">"© "&amp;YEAR(TODAY())&amp;" Financial Edge Training"</f>
        <v>© 2016 Financial Edge Training</v>
      </c>
      <c r="B7" s="96"/>
      <c r="C7" s="96"/>
      <c r="D7" s="96"/>
      <c r="E7" s="96"/>
      <c r="F7" s="96"/>
      <c r="G7" s="96"/>
      <c r="H7" s="96"/>
      <c r="I7" s="96"/>
      <c r="J7" s="96"/>
      <c r="K7" s="96"/>
      <c r="L7" s="96"/>
      <c r="M7" s="96"/>
      <c r="N7" s="96"/>
    </row>
    <row r="8" spans="1:14" s="23" customFormat="1" ht="15" customHeight="1" thickBot="1" x14ac:dyDescent="0.3">
      <c r="A8" s="47"/>
      <c r="B8" s="48"/>
      <c r="C8" s="47"/>
      <c r="D8" s="47"/>
      <c r="E8" s="49"/>
      <c r="F8" s="50"/>
      <c r="G8" s="50"/>
      <c r="H8" s="50"/>
      <c r="I8" s="50"/>
      <c r="J8" s="50"/>
      <c r="K8" s="50"/>
      <c r="L8" s="49"/>
      <c r="M8" s="49"/>
      <c r="N8" s="49"/>
    </row>
    <row r="9" spans="1:14" s="23" customFormat="1" ht="15" customHeight="1" x14ac:dyDescent="0.25">
      <c r="F9" s="28"/>
      <c r="G9" s="97"/>
      <c r="H9" s="97"/>
      <c r="I9" s="97"/>
      <c r="J9" s="97"/>
      <c r="K9" s="28"/>
    </row>
    <row r="10" spans="1:14" s="23" customFormat="1" ht="15" customHeight="1" x14ac:dyDescent="0.25">
      <c r="B10" s="24"/>
      <c r="C10" s="24"/>
      <c r="F10" s="28"/>
      <c r="G10" s="97"/>
      <c r="H10" s="97"/>
      <c r="I10" s="97"/>
      <c r="J10" s="97"/>
      <c r="K10" s="28"/>
    </row>
    <row r="11" spans="1:14" s="23" customFormat="1" ht="15" customHeight="1" x14ac:dyDescent="0.25">
      <c r="B11" s="20"/>
      <c r="C11" s="20"/>
      <c r="D11" s="21"/>
      <c r="F11" s="25"/>
      <c r="G11" s="25"/>
      <c r="H11" s="25"/>
      <c r="I11" s="25"/>
      <c r="J11" s="25"/>
      <c r="K11" s="25"/>
    </row>
    <row r="12" spans="1:14" s="23" customFormat="1" ht="15" customHeight="1" x14ac:dyDescent="0.25">
      <c r="A12" s="26"/>
      <c r="B12" s="20"/>
      <c r="C12" s="20"/>
      <c r="D12" s="29"/>
      <c r="F12" s="25"/>
      <c r="G12" s="93"/>
      <c r="H12" s="93"/>
      <c r="I12" s="93"/>
      <c r="J12" s="93"/>
      <c r="K12" s="25"/>
    </row>
    <row r="13" spans="1:14" s="23" customFormat="1" ht="15" customHeight="1" x14ac:dyDescent="0.25">
      <c r="A13" s="19"/>
      <c r="B13" s="20"/>
      <c r="C13" s="20"/>
      <c r="D13" s="30"/>
      <c r="F13" s="25"/>
      <c r="G13" s="93"/>
      <c r="H13" s="93"/>
      <c r="I13" s="93"/>
      <c r="J13" s="93"/>
      <c r="K13" s="25"/>
    </row>
    <row r="14" spans="1:14" s="23" customFormat="1" ht="15" customHeight="1" x14ac:dyDescent="0.25">
      <c r="A14" s="22"/>
      <c r="B14" s="20"/>
      <c r="C14" s="20"/>
      <c r="D14" s="30"/>
      <c r="F14" s="25"/>
      <c r="G14" s="93"/>
      <c r="H14" s="93"/>
      <c r="I14" s="93"/>
      <c r="J14" s="93"/>
      <c r="K14" s="25"/>
    </row>
    <row r="15" spans="1:14" s="23" customFormat="1" ht="15" customHeight="1" x14ac:dyDescent="0.25">
      <c r="A15" s="22"/>
      <c r="B15" s="20"/>
      <c r="C15" s="20"/>
      <c r="D15" s="30"/>
      <c r="F15" s="25"/>
      <c r="G15" s="25"/>
      <c r="H15" s="25"/>
      <c r="I15" s="25"/>
      <c r="J15" s="25"/>
      <c r="K15" s="25"/>
    </row>
    <row r="16" spans="1:14" s="23" customFormat="1" ht="15" customHeight="1" x14ac:dyDescent="0.25">
      <c r="A16" s="22"/>
      <c r="B16" s="20"/>
      <c r="C16" s="20"/>
      <c r="D16" s="31"/>
      <c r="F16" s="25"/>
      <c r="G16" s="93"/>
      <c r="H16" s="93"/>
      <c r="I16" s="93"/>
      <c r="J16" s="93"/>
      <c r="K16" s="25"/>
    </row>
    <row r="17" spans="1:12" s="23" customFormat="1" ht="15" customHeight="1" x14ac:dyDescent="0.25">
      <c r="A17" s="22"/>
      <c r="B17" s="33"/>
      <c r="C17" s="34"/>
      <c r="D17" s="31"/>
      <c r="F17" s="25"/>
      <c r="G17" s="25"/>
      <c r="H17" s="25"/>
      <c r="I17" s="25"/>
      <c r="J17" s="25"/>
      <c r="K17" s="25"/>
    </row>
    <row r="18" spans="1:12" ht="15" customHeight="1" x14ac:dyDescent="0.25">
      <c r="A18" s="35"/>
      <c r="B18" s="35"/>
      <c r="C18" s="35"/>
      <c r="D18" s="35"/>
      <c r="E18" s="35"/>
      <c r="F18" s="35"/>
      <c r="G18" s="35"/>
      <c r="H18" s="35"/>
      <c r="I18" s="35"/>
      <c r="J18" s="35"/>
      <c r="K18" s="35"/>
      <c r="L18" s="35"/>
    </row>
    <row r="19" spans="1:12" x14ac:dyDescent="0.25">
      <c r="A19" s="35"/>
      <c r="B19" s="35"/>
      <c r="C19" s="35"/>
      <c r="D19" s="35"/>
      <c r="E19" s="35"/>
      <c r="F19" s="35"/>
      <c r="G19" s="35"/>
      <c r="H19" s="35"/>
      <c r="I19" s="35"/>
      <c r="J19" s="35"/>
      <c r="K19" s="35"/>
      <c r="L19" s="35"/>
    </row>
    <row r="20" spans="1:12" x14ac:dyDescent="0.25">
      <c r="A20" s="35"/>
      <c r="B20" s="35"/>
      <c r="C20" s="35"/>
      <c r="D20" s="35"/>
      <c r="E20" s="35"/>
      <c r="F20" s="35"/>
      <c r="G20" s="35"/>
      <c r="H20" s="35"/>
      <c r="I20" s="35"/>
      <c r="J20" s="35"/>
      <c r="K20" s="35"/>
      <c r="L20" s="35"/>
    </row>
    <row r="21" spans="1:12" x14ac:dyDescent="0.25">
      <c r="A21" s="35"/>
      <c r="B21" s="35"/>
      <c r="C21" s="35"/>
      <c r="D21" s="35"/>
      <c r="E21" s="35"/>
      <c r="F21" s="35"/>
      <c r="G21" s="35"/>
      <c r="H21" s="35"/>
      <c r="I21" s="35"/>
      <c r="J21" s="35"/>
      <c r="K21" s="35"/>
      <c r="L21" s="35"/>
    </row>
  </sheetData>
  <mergeCells count="8">
    <mergeCell ref="A1:N1"/>
    <mergeCell ref="G16:J16"/>
    <mergeCell ref="G12:J14"/>
    <mergeCell ref="C4:D4"/>
    <mergeCell ref="A2:N2"/>
    <mergeCell ref="A5:N6"/>
    <mergeCell ref="A7:N7"/>
    <mergeCell ref="G9:J10"/>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26"/>
  <sheetViews>
    <sheetView showGridLines="0" zoomScaleNormal="100" workbookViewId="0"/>
  </sheetViews>
  <sheetFormatPr defaultColWidth="9.140625" defaultRowHeight="15" x14ac:dyDescent="0.25"/>
  <cols>
    <col min="1" max="1" width="1.42578125" customWidth="1"/>
    <col min="2" max="2" width="2.85546875" customWidth="1"/>
    <col min="3" max="3" width="13.28515625" customWidth="1"/>
    <col min="4" max="4" width="2.85546875" customWidth="1"/>
    <col min="5" max="7" width="1.42578125" customWidth="1"/>
    <col min="8" max="8" width="2.85546875" customWidth="1"/>
    <col min="9" max="9" width="42.7109375" customWidth="1"/>
    <col min="10" max="11" width="1.42578125" customWidth="1"/>
    <col min="12" max="12" width="15.5703125" bestFit="1" customWidth="1"/>
    <col min="13" max="14" width="1.42578125" customWidth="1"/>
    <col min="15" max="15" width="2.85546875" customWidth="1"/>
    <col min="16" max="16" width="32.5703125" customWidth="1"/>
    <col min="17" max="17" width="2.85546875" customWidth="1"/>
    <col min="18" max="18" width="1.42578125" customWidth="1"/>
    <col min="23" max="23" width="17.7109375" bestFit="1" customWidth="1"/>
  </cols>
  <sheetData>
    <row r="1" spans="1:18" s="36" customFormat="1" ht="45" customHeight="1" x14ac:dyDescent="0.45">
      <c r="A1" s="13" t="str">
        <f>Welcome!A2</f>
        <v>Goal Seek and Solver</v>
      </c>
      <c r="B1" s="13"/>
      <c r="C1" s="13"/>
      <c r="D1" s="13"/>
      <c r="E1" s="13"/>
      <c r="F1" s="13"/>
      <c r="G1" s="13"/>
      <c r="H1" s="13"/>
      <c r="I1" s="13"/>
      <c r="J1" s="6"/>
      <c r="K1" s="6"/>
      <c r="L1" s="6"/>
      <c r="M1" s="6"/>
      <c r="N1" s="6"/>
      <c r="O1" s="6"/>
      <c r="P1" s="6"/>
      <c r="Q1" s="6"/>
      <c r="R1" s="6"/>
    </row>
    <row r="2" spans="1:18" s="37" customFormat="1" ht="30" customHeight="1" x14ac:dyDescent="0.35">
      <c r="A2" s="14" t="s">
        <v>18</v>
      </c>
      <c r="B2" s="14"/>
      <c r="C2" s="14"/>
      <c r="D2" s="14"/>
      <c r="E2" s="14"/>
      <c r="F2" s="14"/>
      <c r="G2" s="14"/>
      <c r="H2" s="14"/>
      <c r="I2" s="14"/>
      <c r="J2" s="7"/>
      <c r="K2" s="7"/>
      <c r="L2" s="7"/>
      <c r="M2" s="7"/>
      <c r="N2" s="7"/>
      <c r="O2" s="7"/>
      <c r="P2" s="7"/>
      <c r="Q2" s="7"/>
      <c r="R2" s="7"/>
    </row>
    <row r="3" spans="1:18" s="2" customFormat="1" ht="7.5" customHeight="1" x14ac:dyDescent="0.25"/>
    <row r="4" spans="1:18" s="2" customFormat="1" ht="22.5" customHeight="1" x14ac:dyDescent="0.25">
      <c r="A4" s="1"/>
      <c r="B4" s="99" t="s">
        <v>0</v>
      </c>
      <c r="C4" s="99"/>
      <c r="D4" s="99"/>
      <c r="E4" s="99"/>
      <c r="F4" s="99"/>
      <c r="G4" s="99"/>
      <c r="H4" s="99"/>
      <c r="I4" s="99"/>
      <c r="K4" s="1"/>
      <c r="L4" s="99" t="s">
        <v>2</v>
      </c>
      <c r="M4" s="99"/>
      <c r="N4" s="99"/>
      <c r="O4" s="99"/>
      <c r="P4" s="99"/>
      <c r="Q4" s="46"/>
      <c r="R4" s="46"/>
    </row>
    <row r="5" spans="1:18" s="2" customFormat="1" ht="15" customHeight="1" x14ac:dyDescent="0.25">
      <c r="A5" s="17"/>
      <c r="B5" s="8" t="s">
        <v>1</v>
      </c>
      <c r="C5" s="60" t="s">
        <v>22</v>
      </c>
      <c r="D5" s="18"/>
      <c r="E5" s="18"/>
      <c r="F5" s="18"/>
      <c r="G5" s="18"/>
      <c r="H5" s="18"/>
      <c r="I5" s="18"/>
      <c r="K5" s="1"/>
      <c r="L5" s="9" t="s">
        <v>3</v>
      </c>
      <c r="M5" s="9"/>
      <c r="N5" s="101" t="s">
        <v>9</v>
      </c>
      <c r="O5" s="101"/>
      <c r="P5" s="101"/>
      <c r="Q5" s="101"/>
      <c r="R5" s="46"/>
    </row>
    <row r="6" spans="1:18" s="2" customFormat="1" ht="15" customHeight="1" x14ac:dyDescent="0.25">
      <c r="A6" s="3"/>
      <c r="B6" s="8" t="s">
        <v>1</v>
      </c>
      <c r="C6" s="18" t="s">
        <v>77</v>
      </c>
      <c r="D6" s="18"/>
      <c r="E6" s="18"/>
      <c r="F6" s="18"/>
      <c r="G6" s="18"/>
      <c r="H6" s="18"/>
      <c r="I6" s="18"/>
      <c r="K6" s="17"/>
      <c r="L6" s="9" t="s">
        <v>4</v>
      </c>
      <c r="M6" s="9"/>
      <c r="N6" s="102">
        <v>42369</v>
      </c>
      <c r="O6" s="102"/>
      <c r="P6" s="102"/>
      <c r="Q6" s="102"/>
      <c r="R6" s="46"/>
    </row>
    <row r="7" spans="1:18" s="2" customFormat="1" ht="15" customHeight="1" x14ac:dyDescent="0.25">
      <c r="A7" s="18"/>
      <c r="B7" s="8"/>
      <c r="C7" s="18"/>
      <c r="D7" s="18"/>
      <c r="E7" s="18"/>
      <c r="F7" s="18"/>
      <c r="G7" s="18"/>
      <c r="H7" s="18"/>
      <c r="I7" s="18"/>
      <c r="K7" s="3"/>
      <c r="L7" s="9" t="s">
        <v>5</v>
      </c>
      <c r="M7" s="9"/>
      <c r="N7" s="101" t="s">
        <v>10</v>
      </c>
      <c r="O7" s="101"/>
      <c r="P7" s="101"/>
      <c r="Q7" s="101"/>
      <c r="R7" s="46"/>
    </row>
    <row r="8" spans="1:18" s="2" customFormat="1" ht="15" customHeight="1" x14ac:dyDescent="0.25">
      <c r="A8" s="18"/>
      <c r="B8" s="8"/>
      <c r="C8" s="18"/>
      <c r="D8" s="18"/>
      <c r="E8" s="18"/>
      <c r="F8" s="18"/>
      <c r="G8" s="18"/>
      <c r="H8" s="18"/>
      <c r="I8" s="18"/>
      <c r="K8" s="18"/>
      <c r="L8" s="9" t="s">
        <v>6</v>
      </c>
      <c r="M8" s="9"/>
      <c r="N8" s="101" t="s">
        <v>11</v>
      </c>
      <c r="O8" s="101"/>
      <c r="P8" s="101"/>
      <c r="Q8" s="101"/>
      <c r="R8" s="46"/>
    </row>
    <row r="9" spans="1:18" s="2" customFormat="1" ht="15" customHeight="1" x14ac:dyDescent="0.25">
      <c r="A9" s="43"/>
      <c r="B9" s="44"/>
      <c r="C9" s="43"/>
      <c r="D9" s="43"/>
      <c r="E9" s="43"/>
      <c r="F9" s="43"/>
      <c r="G9" s="43"/>
      <c r="H9" s="43"/>
      <c r="I9" s="43"/>
      <c r="K9" s="18"/>
      <c r="L9" s="9" t="s">
        <v>7</v>
      </c>
      <c r="M9" s="9"/>
      <c r="N9" s="101" t="s">
        <v>12</v>
      </c>
      <c r="O9" s="101"/>
      <c r="P9" s="101"/>
      <c r="Q9" s="101"/>
      <c r="R9" s="46"/>
    </row>
    <row r="10" spans="1:18" s="2" customFormat="1" ht="15" customHeight="1" x14ac:dyDescent="0.25">
      <c r="A10" s="45"/>
      <c r="B10" s="45"/>
      <c r="C10" s="45"/>
      <c r="D10" s="45"/>
      <c r="E10" s="45"/>
      <c r="F10" s="45"/>
      <c r="G10" s="45"/>
      <c r="H10" s="45"/>
      <c r="I10" s="45"/>
      <c r="K10" s="18"/>
      <c r="L10" s="9" t="s">
        <v>8</v>
      </c>
      <c r="M10" s="9"/>
      <c r="N10" s="103">
        <v>0</v>
      </c>
      <c r="O10" s="103"/>
      <c r="P10" s="103"/>
      <c r="Q10" s="103"/>
      <c r="R10" s="52"/>
    </row>
    <row r="11" spans="1:18" s="2" customFormat="1" ht="15" customHeight="1" thickBot="1" x14ac:dyDescent="0.3">
      <c r="A11" s="49"/>
      <c r="B11" s="49"/>
      <c r="C11" s="49"/>
      <c r="D11" s="49"/>
      <c r="E11" s="49"/>
      <c r="F11" s="49"/>
      <c r="G11" s="49"/>
      <c r="H11" s="49"/>
      <c r="I11" s="49"/>
      <c r="K11" s="4"/>
      <c r="L11" s="64"/>
      <c r="M11" s="64"/>
      <c r="N11" s="53"/>
      <c r="O11" s="54"/>
      <c r="P11" s="54"/>
      <c r="Q11" s="55"/>
      <c r="R11" s="56"/>
    </row>
    <row r="12" spans="1:18" s="2" customFormat="1" ht="7.5" customHeight="1" x14ac:dyDescent="0.25">
      <c r="K12" s="25"/>
      <c r="L12" s="25"/>
      <c r="M12" s="25"/>
      <c r="N12" s="25"/>
      <c r="O12" s="25"/>
      <c r="P12" s="25"/>
      <c r="Q12" s="25"/>
      <c r="R12" s="25"/>
    </row>
    <row r="13" spans="1:18" s="2" customFormat="1" ht="22.5" customHeight="1" x14ac:dyDescent="0.25">
      <c r="A13" s="60"/>
      <c r="B13" s="100" t="s">
        <v>19</v>
      </c>
      <c r="C13" s="100"/>
      <c r="D13" s="100"/>
      <c r="E13" s="100"/>
      <c r="F13" s="100"/>
      <c r="G13" s="100"/>
      <c r="H13" s="100"/>
      <c r="I13" s="100"/>
      <c r="J13" s="100"/>
      <c r="K13" s="100"/>
      <c r="L13" s="100"/>
      <c r="N13" s="1"/>
      <c r="O13" s="99" t="s">
        <v>14</v>
      </c>
      <c r="P13" s="99"/>
      <c r="Q13" s="99"/>
      <c r="R13" s="63"/>
    </row>
    <row r="14" spans="1:18" s="2" customFormat="1" ht="15" customHeight="1" x14ac:dyDescent="0.25">
      <c r="A14" s="61"/>
      <c r="B14" s="98" t="s">
        <v>20</v>
      </c>
      <c r="C14" s="98"/>
      <c r="D14" s="98" t="s">
        <v>21</v>
      </c>
      <c r="E14" s="98"/>
      <c r="F14" s="98"/>
      <c r="G14" s="98"/>
      <c r="H14" s="98"/>
      <c r="I14" s="98"/>
      <c r="J14" s="98"/>
      <c r="K14" s="98"/>
      <c r="L14" s="98"/>
      <c r="N14" s="17"/>
      <c r="O14" s="27"/>
      <c r="P14" s="22"/>
      <c r="Q14" s="22"/>
      <c r="R14" s="61"/>
    </row>
    <row r="15" spans="1:18" s="2" customFormat="1" ht="15" customHeight="1" x14ac:dyDescent="0.25">
      <c r="A15" s="61"/>
      <c r="B15" s="98"/>
      <c r="C15" s="98"/>
      <c r="D15" s="98"/>
      <c r="E15" s="98"/>
      <c r="F15" s="98"/>
      <c r="G15" s="98"/>
      <c r="H15" s="98"/>
      <c r="I15" s="98"/>
      <c r="J15" s="98"/>
      <c r="K15" s="98"/>
      <c r="L15" s="98"/>
      <c r="N15" s="3"/>
      <c r="O15" s="27"/>
      <c r="P15" s="57" t="s">
        <v>15</v>
      </c>
      <c r="Q15" s="22"/>
      <c r="R15" s="61"/>
    </row>
    <row r="16" spans="1:18" s="2" customFormat="1" ht="15" customHeight="1" x14ac:dyDescent="0.25">
      <c r="A16" s="61"/>
      <c r="B16" s="98"/>
      <c r="C16" s="98"/>
      <c r="D16" s="98"/>
      <c r="E16" s="98"/>
      <c r="F16" s="98"/>
      <c r="G16" s="98"/>
      <c r="H16" s="98"/>
      <c r="I16" s="98"/>
      <c r="J16" s="98"/>
      <c r="K16" s="98"/>
      <c r="L16" s="98"/>
      <c r="N16" s="18"/>
      <c r="O16" s="27"/>
      <c r="P16" s="38" t="s">
        <v>16</v>
      </c>
      <c r="Q16" s="22"/>
      <c r="R16" s="61"/>
    </row>
    <row r="17" spans="1:18" s="2" customFormat="1" ht="15" customHeight="1" x14ac:dyDescent="0.25">
      <c r="A17" s="61"/>
      <c r="B17" s="98"/>
      <c r="C17" s="98"/>
      <c r="D17" s="98"/>
      <c r="E17" s="98"/>
      <c r="F17" s="98"/>
      <c r="G17" s="98"/>
      <c r="H17" s="98"/>
      <c r="I17" s="98"/>
      <c r="J17" s="98"/>
      <c r="K17" s="98"/>
      <c r="L17" s="98"/>
      <c r="N17" s="18"/>
      <c r="O17" s="27"/>
      <c r="P17" t="s">
        <v>17</v>
      </c>
      <c r="Q17" s="22"/>
      <c r="R17" s="61"/>
    </row>
    <row r="18" spans="1:18" s="2" customFormat="1" ht="15" customHeight="1" x14ac:dyDescent="0.25">
      <c r="A18" s="45"/>
      <c r="B18" s="98"/>
      <c r="C18" s="98"/>
      <c r="D18" s="98"/>
      <c r="E18" s="98"/>
      <c r="F18" s="98"/>
      <c r="G18" s="98"/>
      <c r="H18" s="98"/>
      <c r="I18" s="98"/>
      <c r="J18" s="98"/>
      <c r="K18" s="98"/>
      <c r="L18" s="98"/>
      <c r="N18" s="45"/>
      <c r="O18" s="58"/>
      <c r="P18" s="58"/>
      <c r="Q18" s="58"/>
      <c r="R18" s="45"/>
    </row>
    <row r="19" spans="1:18" ht="15.75" thickBot="1" x14ac:dyDescent="0.3">
      <c r="A19" s="49"/>
      <c r="B19" s="49"/>
      <c r="C19" s="49"/>
      <c r="D19" s="62"/>
      <c r="E19" s="62"/>
      <c r="F19" s="62"/>
      <c r="G19" s="62"/>
      <c r="H19" s="62"/>
      <c r="I19" s="62"/>
      <c r="J19" s="62"/>
      <c r="K19" s="62"/>
      <c r="L19" s="62"/>
      <c r="N19" s="49"/>
      <c r="O19" s="49"/>
      <c r="P19" s="49"/>
      <c r="Q19" s="49"/>
      <c r="R19" s="49"/>
    </row>
    <row r="20" spans="1:18" x14ac:dyDescent="0.25">
      <c r="Q20" s="59"/>
      <c r="R20" s="35"/>
    </row>
    <row r="21" spans="1:18" x14ac:dyDescent="0.25">
      <c r="F21" s="35"/>
      <c r="G21" s="35"/>
      <c r="H21" s="35"/>
      <c r="I21" s="35"/>
      <c r="J21" s="35"/>
      <c r="K21" s="35"/>
      <c r="L21" s="35"/>
      <c r="M21" s="35"/>
      <c r="N21" s="35"/>
      <c r="O21" s="35"/>
      <c r="P21" s="35"/>
      <c r="Q21" s="35"/>
      <c r="R21" s="35"/>
    </row>
    <row r="22" spans="1:18" x14ac:dyDescent="0.25">
      <c r="F22" s="35"/>
      <c r="G22" s="35"/>
      <c r="H22" s="35"/>
      <c r="I22" s="35"/>
      <c r="J22" s="35"/>
      <c r="K22" s="35"/>
      <c r="L22" s="35"/>
      <c r="M22" s="35"/>
      <c r="N22" s="35"/>
      <c r="O22" s="35"/>
      <c r="P22" s="35"/>
      <c r="Q22" s="35"/>
      <c r="R22" s="35"/>
    </row>
    <row r="23" spans="1:18" x14ac:dyDescent="0.25">
      <c r="F23" s="35"/>
      <c r="G23" s="35"/>
      <c r="H23" s="35"/>
      <c r="I23" s="35"/>
      <c r="J23" s="35"/>
      <c r="K23" s="35"/>
      <c r="L23" s="35"/>
      <c r="M23" s="35"/>
      <c r="N23" s="32"/>
      <c r="O23" s="32"/>
      <c r="P23" s="32"/>
      <c r="Q23" s="32"/>
    </row>
    <row r="24" spans="1:18" x14ac:dyDescent="0.25">
      <c r="F24" s="32"/>
      <c r="G24" s="32"/>
      <c r="H24" s="32"/>
      <c r="I24" s="32"/>
      <c r="J24" s="32"/>
      <c r="K24" s="32"/>
      <c r="L24" s="32"/>
      <c r="M24" s="32"/>
      <c r="N24" s="32"/>
      <c r="O24" s="32"/>
      <c r="P24" s="32"/>
      <c r="Q24" s="32"/>
    </row>
    <row r="25" spans="1:18" x14ac:dyDescent="0.25">
      <c r="F25" s="32"/>
      <c r="G25" s="32"/>
      <c r="H25" s="32"/>
      <c r="I25" s="32"/>
      <c r="J25" s="32"/>
      <c r="K25" s="32"/>
      <c r="L25" s="32"/>
      <c r="M25" s="32"/>
      <c r="N25" s="32"/>
      <c r="O25" s="32"/>
      <c r="P25" s="32"/>
      <c r="Q25" s="32"/>
    </row>
    <row r="26" spans="1:18" x14ac:dyDescent="0.25">
      <c r="F26" s="32"/>
      <c r="G26" s="32"/>
      <c r="H26" s="32"/>
      <c r="I26" s="32"/>
      <c r="J26" s="32"/>
      <c r="K26" s="32"/>
      <c r="L26" s="32"/>
      <c r="M26" s="32"/>
      <c r="N26" s="32"/>
      <c r="O26" s="32"/>
      <c r="P26" s="32"/>
      <c r="Q26" s="32"/>
    </row>
  </sheetData>
  <mergeCells count="20">
    <mergeCell ref="B18:C18"/>
    <mergeCell ref="D16:L16"/>
    <mergeCell ref="D17:L17"/>
    <mergeCell ref="D18:L18"/>
    <mergeCell ref="N5:Q5"/>
    <mergeCell ref="N6:Q6"/>
    <mergeCell ref="N7:Q7"/>
    <mergeCell ref="N8:Q8"/>
    <mergeCell ref="N9:Q9"/>
    <mergeCell ref="N10:Q10"/>
    <mergeCell ref="O13:Q13"/>
    <mergeCell ref="D14:L14"/>
    <mergeCell ref="D15:L15"/>
    <mergeCell ref="B14:C14"/>
    <mergeCell ref="B15:C15"/>
    <mergeCell ref="B16:C16"/>
    <mergeCell ref="B17:C17"/>
    <mergeCell ref="L4:P4"/>
    <mergeCell ref="B4:I4"/>
    <mergeCell ref="B13:L13"/>
  </mergeCells>
  <pageMargins left="0.7" right="0.7" top="0.75" bottom="0.75" header="0.3" footer="0.3"/>
  <pageSetup paperSize="9" orientation="landscape" verticalDpi="0" r:id="rId1"/>
  <headerFooter>
    <oddHeader xml:space="preserve">&amp;R&amp;10&amp;F 
&amp;A
</oddHeader>
    <oddFooter>&amp;L&amp;10© 2016&amp;C&amp;10Page &amp;P of &amp;N&amp;R&amp;G</oddFooter>
  </headerFooter>
  <drawing r:id="rId2"/>
  <legacyDrawingHF r:id="rId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88"/>
  <sheetViews>
    <sheetView zoomScaleNormal="100" workbookViewId="0"/>
  </sheetViews>
  <sheetFormatPr defaultColWidth="9.140625" defaultRowHeight="15" customHeight="1" x14ac:dyDescent="0.25"/>
  <cols>
    <col min="1" max="1" width="1.42578125" customWidth="1"/>
    <col min="2" max="2" width="18" bestFit="1" customWidth="1"/>
    <col min="3" max="8" width="14.42578125" customWidth="1"/>
    <col min="9" max="9" width="14.28515625" bestFit="1" customWidth="1"/>
    <col min="10" max="10" width="11" customWidth="1"/>
    <col min="11" max="12" width="9.28515625" customWidth="1"/>
  </cols>
  <sheetData>
    <row r="1" spans="1:10" s="51" customFormat="1" ht="45" customHeight="1" x14ac:dyDescent="0.45">
      <c r="A1" s="5" t="s">
        <v>78</v>
      </c>
      <c r="B1" s="10"/>
      <c r="C1" s="12"/>
      <c r="D1" s="12"/>
      <c r="E1" s="12"/>
      <c r="F1" s="12"/>
      <c r="G1" s="12"/>
      <c r="H1" s="12"/>
      <c r="I1" s="12"/>
      <c r="J1" s="12"/>
    </row>
    <row r="2" spans="1:10" s="37" customFormat="1" ht="30" customHeight="1" x14ac:dyDescent="0.35">
      <c r="A2" s="14" t="s">
        <v>22</v>
      </c>
      <c r="B2" s="7"/>
      <c r="C2" s="11"/>
      <c r="D2" s="11"/>
      <c r="E2" s="11"/>
      <c r="F2" s="11"/>
      <c r="G2" s="11"/>
      <c r="H2" s="11"/>
      <c r="I2" s="11"/>
      <c r="J2" s="11"/>
    </row>
    <row r="4" spans="1:10" ht="15" customHeight="1" x14ac:dyDescent="0.25">
      <c r="B4" s="82" t="s">
        <v>23</v>
      </c>
    </row>
    <row r="5" spans="1:10" ht="15" customHeight="1" x14ac:dyDescent="0.25">
      <c r="B5" t="s">
        <v>24</v>
      </c>
    </row>
    <row r="7" spans="1:10" ht="15" customHeight="1" x14ac:dyDescent="0.25">
      <c r="B7" t="s">
        <v>25</v>
      </c>
      <c r="C7" s="76">
        <v>20</v>
      </c>
    </row>
    <row r="8" spans="1:10" ht="15" customHeight="1" x14ac:dyDescent="0.25">
      <c r="B8" t="s">
        <v>26</v>
      </c>
      <c r="C8" s="77">
        <v>5</v>
      </c>
    </row>
    <row r="9" spans="1:10" ht="15" customHeight="1" x14ac:dyDescent="0.25">
      <c r="B9" t="s">
        <v>27</v>
      </c>
      <c r="C9" s="76">
        <v>60</v>
      </c>
    </row>
    <row r="11" spans="1:10" ht="15" customHeight="1" x14ac:dyDescent="0.25">
      <c r="C11" s="16" t="s">
        <v>45</v>
      </c>
      <c r="D11" s="85" t="s">
        <v>74</v>
      </c>
      <c r="E11" s="16" t="s">
        <v>75</v>
      </c>
      <c r="F11" s="16"/>
    </row>
    <row r="12" spans="1:10" ht="15" customHeight="1" x14ac:dyDescent="0.25">
      <c r="B12" t="s">
        <v>23</v>
      </c>
      <c r="C12" s="78">
        <f>(C9/C7)^(1/C8)-1</f>
        <v>0.2457309396155174</v>
      </c>
      <c r="E12" s="78">
        <f>IRR(C18:H18)</f>
        <v>0.24573093961548542</v>
      </c>
    </row>
    <row r="14" spans="1:10" ht="15" customHeight="1" x14ac:dyDescent="0.25">
      <c r="B14" s="16" t="s">
        <v>56</v>
      </c>
    </row>
    <row r="15" spans="1:10" ht="15" customHeight="1" x14ac:dyDescent="0.25">
      <c r="B15" s="66" t="s">
        <v>28</v>
      </c>
      <c r="C15" s="79">
        <v>0.1</v>
      </c>
    </row>
    <row r="16" spans="1:10" ht="15" customHeight="1" x14ac:dyDescent="0.25">
      <c r="B16" s="66"/>
    </row>
    <row r="17" spans="2:8" ht="15" customHeight="1" x14ac:dyDescent="0.25">
      <c r="C17" s="80">
        <v>0</v>
      </c>
      <c r="D17" s="80">
        <v>1</v>
      </c>
      <c r="E17" s="80">
        <v>2</v>
      </c>
      <c r="F17" s="80">
        <v>3</v>
      </c>
      <c r="G17" s="80">
        <v>4</v>
      </c>
      <c r="H17" s="80">
        <v>5</v>
      </c>
    </row>
    <row r="18" spans="2:8" ht="15" customHeight="1" x14ac:dyDescent="0.25">
      <c r="B18" t="s">
        <v>29</v>
      </c>
      <c r="C18" s="67">
        <f>-C7</f>
        <v>-20</v>
      </c>
      <c r="D18" s="84">
        <v>0</v>
      </c>
      <c r="E18" s="84">
        <v>0</v>
      </c>
      <c r="F18" s="84">
        <v>0</v>
      </c>
      <c r="G18" s="84">
        <v>0</v>
      </c>
      <c r="H18" s="68">
        <f>C9</f>
        <v>60</v>
      </c>
    </row>
    <row r="19" spans="2:8" ht="15" customHeight="1" x14ac:dyDescent="0.25">
      <c r="B19" t="s">
        <v>30</v>
      </c>
      <c r="C19" s="69">
        <f>1/(1+$C$15)^C17</f>
        <v>1</v>
      </c>
      <c r="D19" s="69">
        <f t="shared" ref="D19:H19" si="0">1/(1+$C$15)^D17</f>
        <v>0.90909090909090906</v>
      </c>
      <c r="E19" s="69">
        <f t="shared" si="0"/>
        <v>0.82644628099173545</v>
      </c>
      <c r="F19" s="69">
        <f t="shared" si="0"/>
        <v>0.75131480090157754</v>
      </c>
      <c r="G19" s="69">
        <f t="shared" si="0"/>
        <v>0.68301345536507052</v>
      </c>
      <c r="H19" s="69">
        <f t="shared" si="0"/>
        <v>0.62092132305915493</v>
      </c>
    </row>
    <row r="20" spans="2:8" ht="15" customHeight="1" x14ac:dyDescent="0.25">
      <c r="B20" t="s">
        <v>31</v>
      </c>
      <c r="C20" s="70">
        <f t="shared" ref="C20:G20" si="1">C18*C19</f>
        <v>-20</v>
      </c>
      <c r="D20" s="71">
        <f t="shared" si="1"/>
        <v>0</v>
      </c>
      <c r="E20" s="71">
        <f t="shared" si="1"/>
        <v>0</v>
      </c>
      <c r="F20" s="71">
        <f t="shared" si="1"/>
        <v>0</v>
      </c>
      <c r="G20" s="71">
        <f t="shared" si="1"/>
        <v>0</v>
      </c>
      <c r="H20" s="71">
        <f>H18*H19</f>
        <v>37.255279383549293</v>
      </c>
    </row>
    <row r="21" spans="2:8" ht="15" customHeight="1" x14ac:dyDescent="0.25">
      <c r="B21" s="66" t="s">
        <v>32</v>
      </c>
      <c r="C21" s="83">
        <f>SUM(C20:H20)</f>
        <v>17.255279383549293</v>
      </c>
    </row>
    <row r="23" spans="2:8" ht="15" customHeight="1" x14ac:dyDescent="0.25">
      <c r="B23" s="16" t="s">
        <v>76</v>
      </c>
    </row>
    <row r="25" spans="2:8" ht="15" customHeight="1" x14ac:dyDescent="0.25">
      <c r="B25" t="s">
        <v>33</v>
      </c>
    </row>
    <row r="26" spans="2:8" ht="15" customHeight="1" x14ac:dyDescent="0.25">
      <c r="C26" s="72" t="s">
        <v>34</v>
      </c>
      <c r="G26" s="72" t="s">
        <v>35</v>
      </c>
    </row>
    <row r="27" spans="2:8" ht="15" customHeight="1" x14ac:dyDescent="0.25">
      <c r="B27" s="73">
        <f>IRR(C27:G27)</f>
        <v>0.31607401295227122</v>
      </c>
      <c r="C27" s="84">
        <f>-20</f>
        <v>-20</v>
      </c>
      <c r="D27" s="84">
        <v>0</v>
      </c>
      <c r="E27" s="84">
        <v>0</v>
      </c>
      <c r="F27" s="84">
        <v>0</v>
      </c>
      <c r="G27" s="84">
        <v>60</v>
      </c>
    </row>
    <row r="29" spans="2:8" ht="15" customHeight="1" x14ac:dyDescent="0.25">
      <c r="B29" t="s">
        <v>36</v>
      </c>
    </row>
    <row r="30" spans="2:8" ht="15" customHeight="1" x14ac:dyDescent="0.25">
      <c r="C30" s="72" t="s">
        <v>34</v>
      </c>
      <c r="H30" s="72" t="s">
        <v>35</v>
      </c>
    </row>
    <row r="31" spans="2:8" ht="15" customHeight="1" x14ac:dyDescent="0.25">
      <c r="B31" s="73">
        <f>IRR(C31:H31)</f>
        <v>0.24573093961548542</v>
      </c>
      <c r="C31" s="84">
        <f>-20</f>
        <v>-20</v>
      </c>
      <c r="D31" s="84">
        <v>0</v>
      </c>
      <c r="E31" s="84">
        <v>0</v>
      </c>
      <c r="F31" s="84">
        <v>0</v>
      </c>
      <c r="G31" s="84">
        <v>0</v>
      </c>
      <c r="H31">
        <v>60</v>
      </c>
    </row>
    <row r="33" spans="2:7" ht="15" customHeight="1" x14ac:dyDescent="0.25">
      <c r="B33" t="s">
        <v>37</v>
      </c>
    </row>
    <row r="34" spans="2:7" ht="15" customHeight="1" x14ac:dyDescent="0.25">
      <c r="C34" s="72" t="s">
        <v>34</v>
      </c>
      <c r="G34" s="72" t="s">
        <v>35</v>
      </c>
    </row>
    <row r="35" spans="2:7" ht="15" customHeight="1" x14ac:dyDescent="0.25">
      <c r="B35" s="73">
        <f>IRR(C35:G35)</f>
        <v>1.9999999999999996</v>
      </c>
      <c r="C35" s="84">
        <f>-20</f>
        <v>-20</v>
      </c>
      <c r="D35" s="84"/>
      <c r="E35" s="84"/>
      <c r="F35" s="84"/>
      <c r="G35" s="84">
        <v>60</v>
      </c>
    </row>
    <row r="37" spans="2:7" ht="15" customHeight="1" x14ac:dyDescent="0.25">
      <c r="B37" t="s">
        <v>38</v>
      </c>
    </row>
    <row r="38" spans="2:7" ht="15" customHeight="1" x14ac:dyDescent="0.25">
      <c r="C38" s="72" t="s">
        <v>34</v>
      </c>
      <c r="D38" s="72" t="s">
        <v>35</v>
      </c>
    </row>
    <row r="39" spans="2:7" ht="15" customHeight="1" x14ac:dyDescent="0.25">
      <c r="B39" s="73">
        <f>IRR(C39:D39)</f>
        <v>1.9999999999999996</v>
      </c>
      <c r="C39" s="84">
        <f>-20</f>
        <v>-20</v>
      </c>
      <c r="D39" s="84">
        <v>60</v>
      </c>
    </row>
    <row r="41" spans="2:7" ht="15" customHeight="1" x14ac:dyDescent="0.25">
      <c r="B41" s="15" t="s">
        <v>39</v>
      </c>
    </row>
    <row r="42" spans="2:7" ht="15" customHeight="1" x14ac:dyDescent="0.25">
      <c r="B42" t="s">
        <v>40</v>
      </c>
    </row>
    <row r="43" spans="2:7" ht="15" customHeight="1" x14ac:dyDescent="0.25">
      <c r="B43" t="s">
        <v>41</v>
      </c>
    </row>
    <row r="44" spans="2:7" ht="15" customHeight="1" x14ac:dyDescent="0.25">
      <c r="B44" t="s">
        <v>42</v>
      </c>
    </row>
    <row r="46" spans="2:7" ht="15" customHeight="1" x14ac:dyDescent="0.25">
      <c r="B46" s="16" t="s">
        <v>43</v>
      </c>
    </row>
    <row r="47" spans="2:7" ht="15" customHeight="1" x14ac:dyDescent="0.25">
      <c r="B47" s="81" t="s">
        <v>46</v>
      </c>
    </row>
    <row r="48" spans="2:7" ht="15" customHeight="1" x14ac:dyDescent="0.25">
      <c r="B48" t="s">
        <v>47</v>
      </c>
    </row>
    <row r="50" spans="2:6" ht="15" customHeight="1" x14ac:dyDescent="0.25">
      <c r="C50" s="12" t="s">
        <v>48</v>
      </c>
      <c r="D50" s="12" t="s">
        <v>49</v>
      </c>
      <c r="E50" s="12" t="s">
        <v>50</v>
      </c>
      <c r="F50" s="12" t="s">
        <v>51</v>
      </c>
    </row>
    <row r="51" spans="2:6" ht="15" customHeight="1" x14ac:dyDescent="0.25">
      <c r="B51" s="16" t="s">
        <v>52</v>
      </c>
      <c r="C51" s="84">
        <v>3</v>
      </c>
      <c r="D51" s="84">
        <v>7.8</v>
      </c>
      <c r="E51" s="86">
        <v>2.6</v>
      </c>
      <c r="F51" s="87">
        <v>0.25</v>
      </c>
    </row>
    <row r="52" spans="2:6" ht="15" customHeight="1" x14ac:dyDescent="0.25">
      <c r="B52" s="16" t="s">
        <v>53</v>
      </c>
      <c r="C52" s="84">
        <v>2</v>
      </c>
      <c r="D52" s="84">
        <v>5</v>
      </c>
      <c r="E52" s="86">
        <v>2.5</v>
      </c>
      <c r="F52" s="87">
        <v>0.56000000000000005</v>
      </c>
    </row>
    <row r="53" spans="2:6" ht="15" customHeight="1" x14ac:dyDescent="0.25">
      <c r="B53" s="16" t="s">
        <v>54</v>
      </c>
      <c r="C53" s="84">
        <v>1.6</v>
      </c>
      <c r="D53" s="84">
        <v>4.8</v>
      </c>
      <c r="E53" s="86">
        <v>2.9</v>
      </c>
      <c r="F53" s="87">
        <v>0.34</v>
      </c>
    </row>
    <row r="54" spans="2:6" ht="15" customHeight="1" x14ac:dyDescent="0.25">
      <c r="B54" s="16" t="s">
        <v>55</v>
      </c>
      <c r="C54" s="84">
        <v>1</v>
      </c>
      <c r="D54" s="84">
        <v>5</v>
      </c>
      <c r="E54" s="86">
        <v>5</v>
      </c>
      <c r="F54" s="87">
        <v>0.81</v>
      </c>
    </row>
    <row r="56" spans="2:6" ht="15" customHeight="1" x14ac:dyDescent="0.25">
      <c r="C56" s="74">
        <v>42370</v>
      </c>
      <c r="D56" s="74">
        <v>44196</v>
      </c>
      <c r="E56" s="75" t="s">
        <v>44</v>
      </c>
    </row>
    <row r="57" spans="2:6" ht="15" customHeight="1" x14ac:dyDescent="0.25">
      <c r="B57" s="78">
        <f>XIRR(C57:D57,C56:D56)</f>
        <v>0.37948645949363713</v>
      </c>
      <c r="C57" s="68">
        <f>-C54</f>
        <v>-1</v>
      </c>
      <c r="D57" s="68">
        <f>D54</f>
        <v>5</v>
      </c>
      <c r="E57" s="68">
        <f>(D56-C56)/365</f>
        <v>5.0027397260273974</v>
      </c>
    </row>
    <row r="59" spans="2:6" ht="15" customHeight="1" x14ac:dyDescent="0.25">
      <c r="B59" s="15" t="s">
        <v>57</v>
      </c>
    </row>
    <row r="60" spans="2:6" ht="15" customHeight="1" x14ac:dyDescent="0.25">
      <c r="B60" t="s">
        <v>64</v>
      </c>
    </row>
    <row r="61" spans="2:6" ht="15" customHeight="1" x14ac:dyDescent="0.25">
      <c r="B61" t="s">
        <v>65</v>
      </c>
    </row>
    <row r="62" spans="2:6" ht="15" customHeight="1" x14ac:dyDescent="0.25">
      <c r="B62" t="s">
        <v>66</v>
      </c>
    </row>
    <row r="63" spans="2:6" ht="15" customHeight="1" x14ac:dyDescent="0.25">
      <c r="B63" s="15"/>
    </row>
    <row r="64" spans="2:6" ht="15" customHeight="1" x14ac:dyDescent="0.25">
      <c r="B64" s="16" t="s">
        <v>73</v>
      </c>
    </row>
    <row r="65" spans="2:10" ht="15" customHeight="1" x14ac:dyDescent="0.25">
      <c r="C65" s="80">
        <v>0</v>
      </c>
      <c r="D65" s="80">
        <v>1</v>
      </c>
      <c r="E65" s="80">
        <v>2</v>
      </c>
      <c r="F65" s="80">
        <v>3</v>
      </c>
      <c r="H65" s="65" t="s">
        <v>23</v>
      </c>
      <c r="J65" s="65" t="s">
        <v>57</v>
      </c>
    </row>
    <row r="66" spans="2:10" ht="15" customHeight="1" x14ac:dyDescent="0.25">
      <c r="B66" t="s">
        <v>58</v>
      </c>
      <c r="C66" s="84">
        <v>-1000</v>
      </c>
      <c r="D66" s="84">
        <v>1000</v>
      </c>
      <c r="E66" s="84"/>
      <c r="F66" s="84"/>
      <c r="G66" s="84"/>
      <c r="I66" t="s">
        <v>60</v>
      </c>
      <c r="J66" s="79">
        <v>0.08</v>
      </c>
    </row>
    <row r="67" spans="2:10" ht="15" customHeight="1" x14ac:dyDescent="0.25">
      <c r="B67" t="s">
        <v>59</v>
      </c>
      <c r="C67" s="84"/>
      <c r="D67" s="84">
        <v>5000</v>
      </c>
      <c r="E67" s="84">
        <v>-5000</v>
      </c>
      <c r="F67" s="84"/>
      <c r="G67" s="84"/>
      <c r="I67" t="s">
        <v>61</v>
      </c>
      <c r="J67" s="79">
        <v>0.05</v>
      </c>
    </row>
    <row r="68" spans="2:10" ht="15" customHeight="1" x14ac:dyDescent="0.25">
      <c r="B68" t="s">
        <v>58</v>
      </c>
      <c r="C68" s="84"/>
      <c r="D68" s="84"/>
      <c r="E68" s="84">
        <v>-6000</v>
      </c>
      <c r="F68" s="84">
        <v>6000</v>
      </c>
      <c r="G68" s="84"/>
    </row>
    <row r="69" spans="2:10" ht="15" customHeight="1" x14ac:dyDescent="0.25">
      <c r="B69" t="s">
        <v>29</v>
      </c>
      <c r="C69">
        <f>SUM(C66:C68)</f>
        <v>-1000</v>
      </c>
      <c r="D69">
        <f t="shared" ref="D69:F69" si="2">SUM(D66:D68)</f>
        <v>6000</v>
      </c>
      <c r="E69">
        <f t="shared" si="2"/>
        <v>-11000</v>
      </c>
      <c r="F69">
        <f t="shared" si="2"/>
        <v>6000</v>
      </c>
      <c r="H69" s="78">
        <f>IRR(C69:F69)</f>
        <v>-3.397282455352979E-14</v>
      </c>
      <c r="J69" s="78">
        <f>MIRR(C69:F69,J66,J67)</f>
        <v>6.542829171433362E-2</v>
      </c>
    </row>
    <row r="71" spans="2:10" ht="15" customHeight="1" x14ac:dyDescent="0.25">
      <c r="C71" s="80">
        <v>0</v>
      </c>
      <c r="D71" s="80">
        <v>1</v>
      </c>
      <c r="E71" s="80">
        <v>2</v>
      </c>
      <c r="F71" s="80">
        <v>3</v>
      </c>
      <c r="J71" s="16" t="s">
        <v>72</v>
      </c>
    </row>
    <row r="72" spans="2:10" ht="15" customHeight="1" x14ac:dyDescent="0.25">
      <c r="B72" t="s">
        <v>58</v>
      </c>
      <c r="C72" s="84">
        <v>-1000</v>
      </c>
      <c r="D72" s="84">
        <v>2000</v>
      </c>
      <c r="E72" s="84"/>
      <c r="F72" s="84"/>
      <c r="J72" t="s">
        <v>70</v>
      </c>
    </row>
    <row r="73" spans="2:10" ht="15" customHeight="1" x14ac:dyDescent="0.25">
      <c r="B73" t="s">
        <v>59</v>
      </c>
      <c r="C73" s="84"/>
      <c r="D73" s="84">
        <v>4000</v>
      </c>
      <c r="E73" s="84">
        <v>-8000</v>
      </c>
      <c r="F73" s="84"/>
      <c r="J73" t="s">
        <v>63</v>
      </c>
    </row>
    <row r="74" spans="2:10" ht="15" customHeight="1" x14ac:dyDescent="0.25">
      <c r="B74" t="s">
        <v>58</v>
      </c>
      <c r="C74" s="84"/>
      <c r="D74" s="84"/>
      <c r="E74" s="84">
        <v>-3000</v>
      </c>
      <c r="F74" s="84">
        <v>6000</v>
      </c>
    </row>
    <row r="75" spans="2:10" ht="15" customHeight="1" x14ac:dyDescent="0.25">
      <c r="B75" t="s">
        <v>29</v>
      </c>
      <c r="C75">
        <f>SUM(C72:C74)</f>
        <v>-1000</v>
      </c>
      <c r="D75">
        <f t="shared" ref="D75" si="3">SUM(D72:D74)</f>
        <v>6000</v>
      </c>
      <c r="E75">
        <f t="shared" ref="E75" si="4">SUM(E72:E74)</f>
        <v>-11000</v>
      </c>
      <c r="F75">
        <f t="shared" ref="F75" si="5">SUM(F72:F74)</f>
        <v>6000</v>
      </c>
      <c r="H75" s="78">
        <f>IRR(C75:F75,1)</f>
        <v>1</v>
      </c>
    </row>
    <row r="77" spans="2:10" ht="15" customHeight="1" x14ac:dyDescent="0.25">
      <c r="C77" s="80">
        <v>0</v>
      </c>
      <c r="D77" s="80">
        <v>1</v>
      </c>
      <c r="E77" s="80">
        <v>2</v>
      </c>
      <c r="F77" s="80">
        <v>3</v>
      </c>
    </row>
    <row r="78" spans="2:10" ht="15" customHeight="1" x14ac:dyDescent="0.25">
      <c r="B78" t="s">
        <v>58</v>
      </c>
      <c r="C78" s="84">
        <v>-1000</v>
      </c>
      <c r="D78" s="84">
        <v>3000</v>
      </c>
      <c r="E78" s="84"/>
      <c r="F78" s="84"/>
    </row>
    <row r="79" spans="2:10" ht="15" customHeight="1" x14ac:dyDescent="0.25">
      <c r="B79" t="s">
        <v>59</v>
      </c>
      <c r="C79" s="84"/>
      <c r="D79" s="84">
        <v>3000</v>
      </c>
      <c r="E79" s="84">
        <v>-9000</v>
      </c>
      <c r="F79" s="84"/>
    </row>
    <row r="80" spans="2:10" ht="15" customHeight="1" x14ac:dyDescent="0.25">
      <c r="B80" t="s">
        <v>58</v>
      </c>
      <c r="C80" s="84"/>
      <c r="D80" s="84"/>
      <c r="E80" s="84">
        <v>-2000</v>
      </c>
      <c r="F80" s="84">
        <v>6000</v>
      </c>
    </row>
    <row r="81" spans="2:8" ht="15" customHeight="1" x14ac:dyDescent="0.25">
      <c r="B81" t="s">
        <v>29</v>
      </c>
      <c r="C81">
        <f>SUM(C78:C80)</f>
        <v>-1000</v>
      </c>
      <c r="D81">
        <f t="shared" ref="D81" si="6">SUM(D78:D80)</f>
        <v>6000</v>
      </c>
      <c r="E81">
        <f t="shared" ref="E81" si="7">SUM(E78:E80)</f>
        <v>-11000</v>
      </c>
      <c r="F81">
        <f t="shared" ref="F81" si="8">SUM(F78:F80)</f>
        <v>6000</v>
      </c>
      <c r="H81" s="78">
        <f>IRR(C81:F81,2)</f>
        <v>2.0000000000000027</v>
      </c>
    </row>
    <row r="82" spans="2:8" ht="15" customHeight="1" x14ac:dyDescent="0.25">
      <c r="H82" s="78"/>
    </row>
    <row r="83" spans="2:8" ht="15" customHeight="1" x14ac:dyDescent="0.25">
      <c r="B83" s="16" t="s">
        <v>71</v>
      </c>
    </row>
    <row r="84" spans="2:8" ht="15" customHeight="1" x14ac:dyDescent="0.25">
      <c r="B84" t="s">
        <v>67</v>
      </c>
    </row>
    <row r="85" spans="2:8" ht="15" customHeight="1" x14ac:dyDescent="0.25">
      <c r="B85" t="s">
        <v>68</v>
      </c>
    </row>
    <row r="86" spans="2:8" ht="15" customHeight="1" x14ac:dyDescent="0.25">
      <c r="B86" t="s">
        <v>69</v>
      </c>
    </row>
    <row r="88" spans="2:8" ht="15" customHeight="1" x14ac:dyDescent="0.25">
      <c r="B88" t="s">
        <v>62</v>
      </c>
    </row>
  </sheetData>
  <pageMargins left="0.7" right="0.7" top="0.75" bottom="0.75" header="0.3" footer="0.3"/>
  <pageSetup paperSize="9" orientation="landscape" verticalDpi="0" r:id="rId1"/>
  <headerFooter>
    <oddHeader xml:space="preserve">&amp;R&amp;10&amp;F 
&amp;A
</oddHeader>
    <oddFooter>&amp;L&amp;10© 2016&amp;C&amp;10Page &amp;P of &amp;N&amp;R&amp;G</oddFooter>
  </headerFooter>
  <legacyDrawingHF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M44"/>
  <sheetViews>
    <sheetView zoomScaleNormal="100" workbookViewId="0"/>
  </sheetViews>
  <sheetFormatPr defaultColWidth="9.140625" defaultRowHeight="15" customHeight="1" x14ac:dyDescent="0.25"/>
  <cols>
    <col min="1" max="1" width="1.42578125" customWidth="1"/>
    <col min="2" max="2" width="24.28515625" customWidth="1"/>
    <col min="3" max="9" width="5.85546875" customWidth="1"/>
    <col min="10" max="10" width="11" customWidth="1"/>
    <col min="11" max="11" width="8.85546875" bestFit="1" customWidth="1"/>
    <col min="12" max="12" width="32.5703125" bestFit="1" customWidth="1"/>
  </cols>
  <sheetData>
    <row r="1" spans="1:13" s="51" customFormat="1" ht="45" customHeight="1" x14ac:dyDescent="0.45">
      <c r="A1" s="5" t="s">
        <v>78</v>
      </c>
      <c r="B1" s="10"/>
      <c r="C1" s="12"/>
      <c r="D1" s="12"/>
      <c r="E1" s="12"/>
      <c r="F1" s="12"/>
      <c r="G1" s="12"/>
      <c r="H1" s="12"/>
      <c r="I1" s="12"/>
      <c r="J1" s="12"/>
      <c r="K1" s="12"/>
      <c r="L1" s="12"/>
      <c r="M1" s="12"/>
    </row>
    <row r="2" spans="1:13" s="37" customFormat="1" ht="30" customHeight="1" x14ac:dyDescent="0.35">
      <c r="A2" s="14" t="s">
        <v>77</v>
      </c>
      <c r="B2" s="7"/>
      <c r="C2" s="11"/>
      <c r="D2" s="11"/>
      <c r="E2" s="11"/>
      <c r="F2" s="11"/>
      <c r="G2" s="11"/>
      <c r="H2" s="11"/>
      <c r="I2" s="11"/>
      <c r="J2" s="11"/>
      <c r="K2" s="11"/>
      <c r="L2" s="11"/>
      <c r="M2" s="11"/>
    </row>
    <row r="5" spans="1:13" ht="15" customHeight="1" x14ac:dyDescent="0.25">
      <c r="A5" s="16" t="s">
        <v>79</v>
      </c>
    </row>
    <row r="6" spans="1:13" ht="25.5" customHeight="1" x14ac:dyDescent="0.25">
      <c r="C6" s="88">
        <v>1</v>
      </c>
      <c r="D6" s="88">
        <v>2</v>
      </c>
      <c r="E6" s="88">
        <v>3</v>
      </c>
      <c r="F6" s="89">
        <f>SUM(C6:E6)</f>
        <v>6</v>
      </c>
    </row>
    <row r="7" spans="1:13" ht="25.5" customHeight="1" x14ac:dyDescent="0.25">
      <c r="C7" s="88">
        <v>4</v>
      </c>
      <c r="D7" s="88">
        <v>5</v>
      </c>
      <c r="E7" s="88">
        <v>6</v>
      </c>
      <c r="F7" s="89">
        <f>SUM(C7:E7)</f>
        <v>15</v>
      </c>
    </row>
    <row r="8" spans="1:13" ht="25.5" customHeight="1" x14ac:dyDescent="0.25">
      <c r="C8" s="88">
        <v>7</v>
      </c>
      <c r="D8" s="88">
        <v>8</v>
      </c>
      <c r="E8" s="88">
        <v>9</v>
      </c>
      <c r="F8" s="89">
        <f>SUM(C8:E8)</f>
        <v>24</v>
      </c>
    </row>
    <row r="9" spans="1:13" ht="25.15" customHeight="1" x14ac:dyDescent="0.25">
      <c r="C9" s="89">
        <f>SUM(C6:C8)</f>
        <v>12</v>
      </c>
      <c r="D9" s="89">
        <f t="shared" ref="D9:E9" si="0">SUM(D6:D8)</f>
        <v>15</v>
      </c>
      <c r="E9" s="89">
        <f t="shared" si="0"/>
        <v>18</v>
      </c>
      <c r="F9" s="89"/>
    </row>
    <row r="10" spans="1:13" ht="15" customHeight="1" x14ac:dyDescent="0.25">
      <c r="B10" s="65" t="s">
        <v>84</v>
      </c>
    </row>
    <row r="11" spans="1:13" ht="15" customHeight="1" x14ac:dyDescent="0.25">
      <c r="C11" t="s">
        <v>80</v>
      </c>
    </row>
    <row r="12" spans="1:13" ht="15" customHeight="1" x14ac:dyDescent="0.25">
      <c r="C12" t="s">
        <v>81</v>
      </c>
    </row>
    <row r="13" spans="1:13" ht="15" customHeight="1" x14ac:dyDescent="0.25">
      <c r="C13" t="s">
        <v>82</v>
      </c>
    </row>
    <row r="14" spans="1:13" ht="15" customHeight="1" x14ac:dyDescent="0.25">
      <c r="C14" t="s">
        <v>83</v>
      </c>
    </row>
    <row r="16" spans="1:13" ht="15" customHeight="1" x14ac:dyDescent="0.25">
      <c r="A16" s="16" t="s">
        <v>85</v>
      </c>
    </row>
    <row r="18" spans="2:12" ht="15" customHeight="1" x14ac:dyDescent="0.25">
      <c r="B18" s="90" t="s">
        <v>86</v>
      </c>
      <c r="C18" s="90" t="s">
        <v>87</v>
      </c>
      <c r="D18" s="90" t="s">
        <v>88</v>
      </c>
      <c r="E18" s="90" t="s">
        <v>89</v>
      </c>
      <c r="F18" s="90" t="s">
        <v>90</v>
      </c>
      <c r="G18" s="90" t="s">
        <v>91</v>
      </c>
      <c r="H18" s="90" t="s">
        <v>92</v>
      </c>
      <c r="I18" s="90" t="s">
        <v>93</v>
      </c>
      <c r="J18" s="90" t="s">
        <v>94</v>
      </c>
      <c r="K18" s="90" t="s">
        <v>95</v>
      </c>
      <c r="L18" s="90" t="s">
        <v>96</v>
      </c>
    </row>
    <row r="19" spans="2:12" ht="15" customHeight="1" x14ac:dyDescent="0.25">
      <c r="B19" s="91" t="s">
        <v>97</v>
      </c>
      <c r="C19" s="91">
        <v>0</v>
      </c>
      <c r="D19" s="91">
        <v>0</v>
      </c>
      <c r="E19" s="91">
        <v>0</v>
      </c>
      <c r="F19" s="91">
        <v>0</v>
      </c>
      <c r="G19" s="91">
        <v>0</v>
      </c>
      <c r="H19" s="91">
        <v>0</v>
      </c>
      <c r="I19" s="91">
        <v>0</v>
      </c>
      <c r="J19" s="91">
        <f t="shared" ref="J19:J34" si="1">SUM(C19:I19)*8</f>
        <v>0</v>
      </c>
      <c r="K19" s="91" t="s">
        <v>98</v>
      </c>
      <c r="L19" s="91" t="s">
        <v>99</v>
      </c>
    </row>
    <row r="20" spans="2:12" ht="15" customHeight="1" x14ac:dyDescent="0.25">
      <c r="B20" s="91" t="s">
        <v>100</v>
      </c>
      <c r="C20" s="91">
        <v>0</v>
      </c>
      <c r="D20" s="91">
        <v>0</v>
      </c>
      <c r="E20" s="91">
        <v>0</v>
      </c>
      <c r="F20" s="91">
        <v>0</v>
      </c>
      <c r="G20" s="91">
        <v>0</v>
      </c>
      <c r="H20" s="91">
        <v>0</v>
      </c>
      <c r="I20" s="91">
        <v>0</v>
      </c>
      <c r="J20" s="91">
        <f t="shared" si="1"/>
        <v>0</v>
      </c>
      <c r="K20" s="91" t="s">
        <v>98</v>
      </c>
      <c r="L20" s="91"/>
    </row>
    <row r="21" spans="2:12" ht="15" customHeight="1" x14ac:dyDescent="0.25">
      <c r="B21" s="91" t="s">
        <v>101</v>
      </c>
      <c r="C21" s="91">
        <v>0</v>
      </c>
      <c r="D21" s="91">
        <v>0</v>
      </c>
      <c r="E21" s="91">
        <v>0</v>
      </c>
      <c r="F21" s="91">
        <v>0</v>
      </c>
      <c r="G21" s="91">
        <v>0</v>
      </c>
      <c r="H21" s="91">
        <v>0</v>
      </c>
      <c r="I21" s="91">
        <v>0</v>
      </c>
      <c r="J21" s="91">
        <f t="shared" si="1"/>
        <v>0</v>
      </c>
      <c r="K21" s="91" t="s">
        <v>98</v>
      </c>
      <c r="L21" s="91"/>
    </row>
    <row r="22" spans="2:12" ht="15" customHeight="1" x14ac:dyDescent="0.25">
      <c r="B22" s="91" t="s">
        <v>102</v>
      </c>
      <c r="C22" s="91">
        <v>0</v>
      </c>
      <c r="D22" s="91">
        <v>0</v>
      </c>
      <c r="E22" s="91">
        <v>0</v>
      </c>
      <c r="F22" s="91">
        <v>0</v>
      </c>
      <c r="G22" s="91">
        <v>0</v>
      </c>
      <c r="H22" s="91">
        <v>0</v>
      </c>
      <c r="I22" s="91">
        <v>0</v>
      </c>
      <c r="J22" s="91">
        <f t="shared" si="1"/>
        <v>0</v>
      </c>
      <c r="K22" s="91" t="s">
        <v>98</v>
      </c>
      <c r="L22" s="91" t="s">
        <v>103</v>
      </c>
    </row>
    <row r="23" spans="2:12" ht="15" customHeight="1" x14ac:dyDescent="0.25">
      <c r="B23" s="91" t="s">
        <v>104</v>
      </c>
      <c r="C23" s="91">
        <v>0</v>
      </c>
      <c r="D23" s="91">
        <v>0</v>
      </c>
      <c r="E23" s="91">
        <v>0</v>
      </c>
      <c r="F23" s="91">
        <v>0</v>
      </c>
      <c r="G23" s="91">
        <v>0</v>
      </c>
      <c r="H23" s="91">
        <v>0</v>
      </c>
      <c r="I23" s="91">
        <v>0</v>
      </c>
      <c r="J23" s="91">
        <f t="shared" si="1"/>
        <v>0</v>
      </c>
      <c r="K23" s="91" t="s">
        <v>98</v>
      </c>
      <c r="L23" s="91" t="s">
        <v>105</v>
      </c>
    </row>
    <row r="24" spans="2:12" ht="15" customHeight="1" x14ac:dyDescent="0.25">
      <c r="B24" s="91" t="s">
        <v>106</v>
      </c>
      <c r="C24" s="91">
        <v>0</v>
      </c>
      <c r="D24" s="91">
        <v>0</v>
      </c>
      <c r="E24" s="91">
        <v>0</v>
      </c>
      <c r="F24" s="91">
        <v>0</v>
      </c>
      <c r="G24" s="91">
        <v>0</v>
      </c>
      <c r="H24" s="91">
        <v>0</v>
      </c>
      <c r="I24" s="91">
        <v>0</v>
      </c>
      <c r="J24" s="91">
        <f t="shared" si="1"/>
        <v>0</v>
      </c>
      <c r="K24" s="91" t="s">
        <v>98</v>
      </c>
      <c r="L24" s="91" t="s">
        <v>107</v>
      </c>
    </row>
    <row r="25" spans="2:12" ht="15" customHeight="1" x14ac:dyDescent="0.25">
      <c r="B25" s="91" t="s">
        <v>108</v>
      </c>
      <c r="C25" s="91">
        <v>0</v>
      </c>
      <c r="D25" s="91">
        <v>0</v>
      </c>
      <c r="E25" s="91">
        <v>0</v>
      </c>
      <c r="F25" s="91">
        <v>0</v>
      </c>
      <c r="G25" s="91">
        <v>0</v>
      </c>
      <c r="H25" s="91">
        <v>0</v>
      </c>
      <c r="I25" s="91">
        <v>0</v>
      </c>
      <c r="J25" s="91">
        <f t="shared" si="1"/>
        <v>0</v>
      </c>
      <c r="K25" s="91" t="s">
        <v>98</v>
      </c>
      <c r="L25" s="91" t="s">
        <v>109</v>
      </c>
    </row>
    <row r="26" spans="2:12" ht="15" customHeight="1" x14ac:dyDescent="0.25">
      <c r="B26" s="91" t="s">
        <v>110</v>
      </c>
      <c r="C26" s="91">
        <v>0</v>
      </c>
      <c r="D26" s="91">
        <v>0</v>
      </c>
      <c r="E26" s="91">
        <v>0</v>
      </c>
      <c r="F26" s="91">
        <v>0</v>
      </c>
      <c r="G26" s="91">
        <v>0</v>
      </c>
      <c r="H26" s="91">
        <v>0</v>
      </c>
      <c r="I26" s="91">
        <v>0</v>
      </c>
      <c r="J26" s="91">
        <f t="shared" si="1"/>
        <v>0</v>
      </c>
      <c r="K26" s="91" t="s">
        <v>98</v>
      </c>
      <c r="L26" s="91" t="s">
        <v>111</v>
      </c>
    </row>
    <row r="27" spans="2:12" ht="15" customHeight="1" x14ac:dyDescent="0.25">
      <c r="B27" s="91" t="s">
        <v>112</v>
      </c>
      <c r="C27" s="91">
        <v>0</v>
      </c>
      <c r="D27" s="91">
        <v>0</v>
      </c>
      <c r="E27" s="91">
        <v>0</v>
      </c>
      <c r="F27" s="91">
        <v>0</v>
      </c>
      <c r="G27" s="91">
        <v>0</v>
      </c>
      <c r="H27" s="91">
        <v>0</v>
      </c>
      <c r="I27" s="91">
        <v>0</v>
      </c>
      <c r="J27" s="91">
        <f t="shared" si="1"/>
        <v>0</v>
      </c>
      <c r="K27" s="91" t="s">
        <v>98</v>
      </c>
      <c r="L27" s="91"/>
    </row>
    <row r="28" spans="2:12" ht="15" customHeight="1" x14ac:dyDescent="0.25">
      <c r="B28" s="91" t="s">
        <v>113</v>
      </c>
      <c r="C28" s="91">
        <v>0</v>
      </c>
      <c r="D28" s="91">
        <v>0</v>
      </c>
      <c r="E28" s="91">
        <v>0</v>
      </c>
      <c r="F28" s="91">
        <v>0</v>
      </c>
      <c r="G28" s="91">
        <v>0</v>
      </c>
      <c r="H28" s="91">
        <v>0</v>
      </c>
      <c r="I28" s="91">
        <v>0</v>
      </c>
      <c r="J28" s="91">
        <f t="shared" si="1"/>
        <v>0</v>
      </c>
      <c r="K28" s="91" t="s">
        <v>98</v>
      </c>
      <c r="L28" s="91" t="s">
        <v>114</v>
      </c>
    </row>
    <row r="29" spans="2:12" ht="15" customHeight="1" x14ac:dyDescent="0.25">
      <c r="B29" s="91" t="s">
        <v>115</v>
      </c>
      <c r="C29" s="91">
        <v>0</v>
      </c>
      <c r="D29" s="91">
        <v>0</v>
      </c>
      <c r="E29" s="91">
        <v>0</v>
      </c>
      <c r="F29" s="91">
        <v>0</v>
      </c>
      <c r="G29" s="91">
        <v>0</v>
      </c>
      <c r="H29" s="91">
        <v>0</v>
      </c>
      <c r="I29" s="91">
        <v>0</v>
      </c>
      <c r="J29" s="91">
        <f t="shared" si="1"/>
        <v>0</v>
      </c>
      <c r="K29" s="91" t="s">
        <v>98</v>
      </c>
      <c r="L29" s="91"/>
    </row>
    <row r="30" spans="2:12" ht="15" customHeight="1" x14ac:dyDescent="0.25">
      <c r="B30" s="91" t="s">
        <v>116</v>
      </c>
      <c r="C30" s="91">
        <v>0</v>
      </c>
      <c r="D30" s="91">
        <v>0</v>
      </c>
      <c r="E30" s="91">
        <v>0</v>
      </c>
      <c r="F30" s="91">
        <v>0</v>
      </c>
      <c r="G30" s="91">
        <v>0</v>
      </c>
      <c r="H30" s="91">
        <v>0</v>
      </c>
      <c r="I30" s="91">
        <v>0</v>
      </c>
      <c r="J30" s="91">
        <f t="shared" si="1"/>
        <v>0</v>
      </c>
      <c r="K30" s="91" t="s">
        <v>98</v>
      </c>
      <c r="L30" s="91"/>
    </row>
    <row r="31" spans="2:12" ht="15" customHeight="1" x14ac:dyDescent="0.25">
      <c r="B31" s="91" t="s">
        <v>117</v>
      </c>
      <c r="C31" s="91">
        <v>0</v>
      </c>
      <c r="D31" s="91">
        <v>0</v>
      </c>
      <c r="E31" s="91">
        <v>0</v>
      </c>
      <c r="F31" s="91">
        <v>0</v>
      </c>
      <c r="G31" s="91">
        <v>0</v>
      </c>
      <c r="H31" s="91">
        <v>0</v>
      </c>
      <c r="I31" s="91">
        <v>0</v>
      </c>
      <c r="J31" s="91">
        <f t="shared" si="1"/>
        <v>0</v>
      </c>
      <c r="K31" s="91" t="s">
        <v>98</v>
      </c>
      <c r="L31" s="91" t="s">
        <v>105</v>
      </c>
    </row>
    <row r="32" spans="2:12" ht="15" customHeight="1" x14ac:dyDescent="0.25">
      <c r="B32" s="91" t="s">
        <v>118</v>
      </c>
      <c r="C32" s="91">
        <v>0</v>
      </c>
      <c r="D32" s="91">
        <v>0</v>
      </c>
      <c r="E32" s="91">
        <v>0</v>
      </c>
      <c r="F32" s="91">
        <v>0</v>
      </c>
      <c r="G32" s="91">
        <v>0</v>
      </c>
      <c r="H32" s="91">
        <v>0</v>
      </c>
      <c r="I32" s="91">
        <v>0</v>
      </c>
      <c r="J32" s="91">
        <f t="shared" si="1"/>
        <v>0</v>
      </c>
      <c r="K32" s="91" t="s">
        <v>98</v>
      </c>
      <c r="L32" s="91" t="s">
        <v>119</v>
      </c>
    </row>
    <row r="33" spans="2:12" ht="15" customHeight="1" x14ac:dyDescent="0.25">
      <c r="B33" s="91" t="s">
        <v>120</v>
      </c>
      <c r="C33" s="91">
        <v>0</v>
      </c>
      <c r="D33" s="91">
        <v>0</v>
      </c>
      <c r="E33" s="91">
        <v>0</v>
      </c>
      <c r="F33" s="91">
        <v>0</v>
      </c>
      <c r="G33" s="91">
        <v>0</v>
      </c>
      <c r="H33" s="91">
        <v>0</v>
      </c>
      <c r="I33" s="91">
        <v>0</v>
      </c>
      <c r="J33" s="91">
        <f t="shared" si="1"/>
        <v>0</v>
      </c>
      <c r="K33" s="91" t="s">
        <v>121</v>
      </c>
      <c r="L33" s="91" t="s">
        <v>122</v>
      </c>
    </row>
    <row r="34" spans="2:12" ht="15" customHeight="1" x14ac:dyDescent="0.25">
      <c r="B34" s="91" t="s">
        <v>123</v>
      </c>
      <c r="C34" s="91">
        <v>0</v>
      </c>
      <c r="D34" s="91">
        <v>0</v>
      </c>
      <c r="E34" s="91">
        <v>0</v>
      </c>
      <c r="F34" s="91">
        <v>0</v>
      </c>
      <c r="G34" s="91">
        <v>0</v>
      </c>
      <c r="H34" s="91">
        <v>0</v>
      </c>
      <c r="I34" s="91">
        <v>0</v>
      </c>
      <c r="J34" s="91">
        <f t="shared" si="1"/>
        <v>0</v>
      </c>
      <c r="K34" s="91" t="s">
        <v>121</v>
      </c>
      <c r="L34" s="91"/>
    </row>
    <row r="36" spans="2:12" ht="15" customHeight="1" x14ac:dyDescent="0.25">
      <c r="B36" s="16" t="s">
        <v>124</v>
      </c>
      <c r="C36">
        <f t="shared" ref="C36:I36" si="2">SUM(C19:C34)</f>
        <v>0</v>
      </c>
      <c r="D36">
        <f t="shared" si="2"/>
        <v>0</v>
      </c>
      <c r="E36">
        <f t="shared" si="2"/>
        <v>0</v>
      </c>
      <c r="F36">
        <f t="shared" si="2"/>
        <v>0</v>
      </c>
      <c r="G36">
        <f t="shared" si="2"/>
        <v>0</v>
      </c>
      <c r="H36">
        <f t="shared" si="2"/>
        <v>0</v>
      </c>
      <c r="I36">
        <f t="shared" si="2"/>
        <v>0</v>
      </c>
    </row>
    <row r="37" spans="2:12" ht="15" customHeight="1" x14ac:dyDescent="0.25">
      <c r="B37" s="16" t="s">
        <v>125</v>
      </c>
      <c r="C37">
        <v>8</v>
      </c>
      <c r="D37">
        <v>8</v>
      </c>
      <c r="E37">
        <v>8</v>
      </c>
      <c r="F37">
        <v>8</v>
      </c>
      <c r="G37">
        <v>8</v>
      </c>
      <c r="H37">
        <v>11</v>
      </c>
      <c r="I37">
        <v>11</v>
      </c>
    </row>
    <row r="38" spans="2:12" ht="15" customHeight="1" x14ac:dyDescent="0.25">
      <c r="B38" s="16" t="s">
        <v>126</v>
      </c>
      <c r="C38">
        <f t="shared" ref="C38:I38" si="3">C36-C37</f>
        <v>-8</v>
      </c>
      <c r="D38">
        <f t="shared" si="3"/>
        <v>-8</v>
      </c>
      <c r="E38">
        <f t="shared" si="3"/>
        <v>-8</v>
      </c>
      <c r="F38">
        <f t="shared" si="3"/>
        <v>-8</v>
      </c>
      <c r="G38">
        <f t="shared" si="3"/>
        <v>-8</v>
      </c>
      <c r="H38">
        <f t="shared" si="3"/>
        <v>-11</v>
      </c>
      <c r="I38">
        <f t="shared" si="3"/>
        <v>-11</v>
      </c>
    </row>
    <row r="39" spans="2:12" ht="15" customHeight="1" x14ac:dyDescent="0.25">
      <c r="B39" s="16" t="s">
        <v>127</v>
      </c>
      <c r="C39">
        <f>SUM(C38:I38)</f>
        <v>-62</v>
      </c>
    </row>
    <row r="41" spans="2:12" ht="15" customHeight="1" x14ac:dyDescent="0.25">
      <c r="B41" s="65" t="s">
        <v>128</v>
      </c>
    </row>
    <row r="42" spans="2:12" ht="15" customHeight="1" x14ac:dyDescent="0.25">
      <c r="C42" t="s">
        <v>129</v>
      </c>
    </row>
    <row r="43" spans="2:12" ht="15" customHeight="1" x14ac:dyDescent="0.25">
      <c r="C43" t="s">
        <v>130</v>
      </c>
    </row>
    <row r="44" spans="2:12" ht="15" customHeight="1" x14ac:dyDescent="0.25">
      <c r="C44" t="s">
        <v>131</v>
      </c>
    </row>
  </sheetData>
  <pageMargins left="0.7" right="0.7" top="0.75" bottom="0.75" header="0.3" footer="0.3"/>
  <pageSetup paperSize="9" orientation="landscape" verticalDpi="0" r:id="rId1"/>
  <headerFooter>
    <oddHeader xml:space="preserve">&amp;R&amp;10&amp;F 
&amp;A
</oddHeader>
    <oddFooter>&amp;L&amp;10© 2016&amp;C&amp;10Page &amp;P of &amp;N&amp;R&amp;G</oddFooter>
  </headerFooter>
  <legacyDrawingHF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1</vt:i4>
      </vt:variant>
    </vt:vector>
  </HeadingPairs>
  <TitlesOfParts>
    <vt:vector size="5" baseType="lpstr">
      <vt:lpstr>Welcome</vt:lpstr>
      <vt:lpstr>Info</vt:lpstr>
      <vt:lpstr>Goal Seek</vt:lpstr>
      <vt:lpstr>Solver</vt:lpstr>
      <vt:lpstr>switch</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FE</dc:creator>
  <cp:lastModifiedBy>User</cp:lastModifiedBy>
  <cp:lastPrinted>2016-02-04T14:08:33Z</cp:lastPrinted>
  <dcterms:created xsi:type="dcterms:W3CDTF">2016-02-03T14:06:14Z</dcterms:created>
  <dcterms:modified xsi:type="dcterms:W3CDTF">2016-11-08T19:27:34Z</dcterms:modified>
</cp:coreProperties>
</file>