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230 Insurance - Regulation FE/Recordings/7. Real Solvency Ratio Workout/"/>
    </mc:Choice>
  </mc:AlternateContent>
  <xr:revisionPtr revIDLastSave="59" documentId="8_{0186E422-5984-4B3F-A6C4-3E1D4075589A}" xr6:coauthVersionLast="47" xr6:coauthVersionMax="47" xr10:uidLastSave="{0B9A3E1B-DB82-40F9-A405-B6AAF57E2E9D}"/>
  <bookViews>
    <workbookView xWindow="-98" yWindow="-98" windowWidth="20715" windowHeight="13155" firstSheet="2" activeTab="2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Workout!$A$1:$N$24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31" i="2" s="1"/>
  <c r="D29" i="2"/>
  <c r="D31" i="2"/>
  <c r="A7" i="1" l="1"/>
  <c r="A1" i="6" l="1"/>
  <c r="A1" i="2" s="1"/>
</calcChain>
</file>

<file path=xl/sharedStrings.xml><?xml version="1.0" encoding="utf-8"?>
<sst xmlns="http://schemas.openxmlformats.org/spreadsheetml/2006/main" count="32" uniqueCount="32">
  <si>
    <t>Insurance Regulation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</si>
  <si>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</si>
  <si>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</si>
  <si>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</si>
  <si>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</si>
  <si>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</si>
  <si>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Solvency II Capital requirement</t>
  </si>
  <si>
    <t>Company name</t>
  </si>
  <si>
    <t>NA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</si>
  <si>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</si>
  <si>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</si>
  <si>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</si>
  <si>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</si>
  <si>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</si>
  <si>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</si>
  <si>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</si>
  <si>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</si>
  <si>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</si>
  <si>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</si>
  <si>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</si>
  <si>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 xml:space="preserve">Workout </t>
  </si>
  <si>
    <t>Calculate the Solvency Capital ratio for Generali using the information below.</t>
  </si>
  <si>
    <t>Solvency Capital Requirement</t>
  </si>
  <si>
    <t>Excess of assets over liabilities</t>
  </si>
  <si>
    <t>Eligible subordinated debt</t>
  </si>
  <si>
    <t>Foreseeable dividend</t>
  </si>
  <si>
    <t>Deductions for participations in other FS entities</t>
  </si>
  <si>
    <t>Deductions for own shares, minorities and other</t>
  </si>
  <si>
    <t>Contribution of other FS entities</t>
  </si>
  <si>
    <t>Own Funds</t>
  </si>
  <si>
    <t>Solvency Ratio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</si>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</sst>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5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0" fillId="0" borderId="0" xfId="57" applyFont="1" applyFill="1"/>
    <xf numFmtId="0" fontId="2" fillId="5" borderId="12" xfId="62" applyFont="1" applyAlignment="1">
      <alignment horizont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295515</xdr:colOff>
      <xdr:row>5</xdr:row>
      <xdr:rowOff>66675</xdr:rowOff>
    </xdr:from>
    <xdr:to>
      <xdr:col>3</xdr:col>
      <xdr:colOff>314326</xdr:colOff>
      <xdr:row>19</xdr:row>
      <xdr:rowOff>90922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B326D9-C4C0-84FF-DF64-0D4181797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765" y="1590675"/>
          <a:ext cx="3838336" cy="2691247"/>
        </a:xfrm>
        <a:prstGeom prst="rect">
          <a:avLst/>
        </a:prstGeom>
      </xdr:spPr>
    </xdr:pic>
    <xdr:clientData/>
  </xdr:twoCellAnchor>
  <xdr:twoCellAnchor>
    <xdr:from>
      <xdr:col>4</xdr:col>
      <xdr:colOff>123826</xdr:colOff>
      <xdr:row>6</xdr:row>
      <xdr:rowOff>28576</xdr:rowOff>
    </xdr:from>
    <xdr:to>
      <xdr:col>10</xdr:col>
      <xdr:colOff>219075</xdr:colOff>
      <xdr:row>12</xdr:row>
      <xdr:rowOff>161925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90B46876-89A7-474F-DB3A-0AEF024EF377}"/>
            </a:ext>
          </a:extLst>
        </xdr:cNvPr>
        <xdr:cNvGrpSpPr/>
      </xdr:nvGrpSpPr>
      <xdr:grpSpPr>
        <a:xfrm>
          <a:off x="5110164" y="1743076"/>
          <a:ext cx="4686299" cy="1276349"/>
          <a:chOff x="5133976" y="2295525"/>
          <a:chExt cx="4857750" cy="1447801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78CE3A88-D754-8683-66BB-B3746CF94DAB}"/>
              </a:ext>
            </a:extLst>
          </xdr:cNvPr>
          <xdr:cNvGrpSpPr/>
        </xdr:nvGrpSpPr>
        <xdr:grpSpPr>
          <a:xfrm>
            <a:off x="8582024" y="2295525"/>
            <a:ext cx="1409702" cy="1447801"/>
            <a:chOff x="10086974" y="2143125"/>
            <a:chExt cx="1409702" cy="1447801"/>
          </a:xfrm>
        </xdr:grpSpPr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DAFF70C5-13EB-C65A-FD7D-1A0EA1E51E8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78363" b="24895"/>
            <a:stretch>
              <a:fillRect/>
            </a:stretch>
          </xdr:blipFill>
          <xdr:spPr>
            <a:xfrm>
              <a:off x="10086974" y="2143125"/>
              <a:ext cx="1409701" cy="1241862"/>
            </a:xfrm>
            <a:prstGeom prst="rect">
              <a:avLst/>
            </a:prstGeom>
          </xdr:spPr>
        </xdr:pic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B353B7FB-4FB2-0EFE-5BAD-AF5C651472C5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78655" t="87902" b="1"/>
            <a:stretch>
              <a:fillRect/>
            </a:stretch>
          </xdr:blipFill>
          <xdr:spPr>
            <a:xfrm>
              <a:off x="10106025" y="3390900"/>
              <a:ext cx="1390651" cy="200026"/>
            </a:xfrm>
            <a:prstGeom prst="rect">
              <a:avLst/>
            </a:prstGeom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5BF57560-3B38-9571-249C-51228E2D42E1}"/>
              </a:ext>
            </a:extLst>
          </xdr:cNvPr>
          <xdr:cNvGrpSpPr/>
        </xdr:nvGrpSpPr>
        <xdr:grpSpPr>
          <a:xfrm>
            <a:off x="5133976" y="2295525"/>
            <a:ext cx="3495674" cy="1447800"/>
            <a:chOff x="5133976" y="2295525"/>
            <a:chExt cx="3495674" cy="14478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535C52A0-C367-2937-D9B5-7EE2556BF03F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r="46638" b="24895"/>
            <a:stretch>
              <a:fillRect/>
            </a:stretch>
          </xdr:blipFill>
          <xdr:spPr>
            <a:xfrm>
              <a:off x="5133976" y="2295525"/>
              <a:ext cx="3476624" cy="1241862"/>
            </a:xfrm>
            <a:prstGeom prst="rect">
              <a:avLst/>
            </a:prstGeom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24835B9C-42D9-69F1-736C-9C46CAE60FB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t="86163" r="46345"/>
            <a:stretch>
              <a:fillRect/>
            </a:stretch>
          </xdr:blipFill>
          <xdr:spPr>
            <a:xfrm>
              <a:off x="5133976" y="3514531"/>
              <a:ext cx="3495674" cy="228794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22" customFormat="1" ht="75" customHeight="1" x14ac:dyDescent="0.4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65"/>
      <c r="D4" s="65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23" customFormat="1" ht="15" customHeight="1" x14ac:dyDescent="0.4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23" customFormat="1" ht="15" customHeight="1" x14ac:dyDescent="0.45">
      <c r="A7" s="67" t="str">
        <f ca="1">"© "&amp;YEAR(TODAY())&amp;" Financial Edge Training "</f>
        <v xml:space="preserve">© 2026 Financial Edge Training 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68"/>
      <c r="H9" s="68"/>
      <c r="I9" s="68"/>
      <c r="J9" s="68"/>
      <c r="K9" s="28"/>
    </row>
    <row r="10" spans="1:14" s="23" customFormat="1" ht="15" customHeight="1" x14ac:dyDescent="0.45">
      <c r="B10" s="24"/>
      <c r="C10" s="24"/>
      <c r="F10" s="28"/>
      <c r="G10" s="68"/>
      <c r="H10" s="68"/>
      <c r="I10" s="68"/>
      <c r="J10" s="68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4"/>
      <c r="H12" s="64"/>
      <c r="I12" s="64"/>
      <c r="J12" s="64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4"/>
      <c r="H13" s="64"/>
      <c r="I13" s="64"/>
      <c r="J13" s="64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4"/>
      <c r="H14" s="64"/>
      <c r="I14" s="64"/>
      <c r="J14" s="64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4"/>
      <c r="H16" s="64"/>
      <c r="I16" s="64"/>
      <c r="J16" s="64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Insurance Regulation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3" t="s">
        <v>3</v>
      </c>
      <c r="C4" s="73"/>
      <c r="D4" s="73"/>
      <c r="E4" s="73"/>
      <c r="F4" s="73"/>
      <c r="G4" s="73"/>
      <c r="H4" s="73"/>
      <c r="I4" s="73"/>
      <c r="K4" s="1"/>
      <c r="L4" s="73" t="s">
        <v>4</v>
      </c>
      <c r="M4" s="73"/>
      <c r="N4" s="73"/>
      <c r="O4" s="73"/>
      <c r="P4" s="73"/>
      <c r="Q4" s="40"/>
      <c r="R4" s="40"/>
    </row>
    <row r="5" spans="1:18" s="2" customFormat="1" ht="15" customHeight="1" x14ac:dyDescent="0.45">
      <c r="A5" s="17"/>
      <c r="B5" s="8" t="s">
        <v>5</v>
      </c>
      <c r="C5" s="18" t="s">
        <v>6</v>
      </c>
      <c r="D5" s="18"/>
      <c r="E5" s="18"/>
      <c r="F5" s="18"/>
      <c r="G5" s="18"/>
      <c r="H5" s="18"/>
      <c r="I5" s="18"/>
      <c r="K5" s="1"/>
      <c r="L5" s="9" t="s">
        <v>7</v>
      </c>
      <c r="M5" s="9"/>
      <c r="N5" s="70" t="s">
        <v>8</v>
      </c>
      <c r="O5" s="70"/>
      <c r="P5" s="70"/>
      <c r="Q5" s="70"/>
      <c r="R5" s="40"/>
    </row>
    <row r="6" spans="1:18" s="2" customFormat="1" ht="15" customHeight="1" x14ac:dyDescent="0.4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9</v>
      </c>
      <c r="M6" s="9"/>
      <c r="N6" s="71">
        <v>42369</v>
      </c>
      <c r="O6" s="71"/>
      <c r="P6" s="71"/>
      <c r="Q6" s="71"/>
      <c r="R6" s="40"/>
    </row>
    <row r="7" spans="1:18" s="2" customFormat="1" ht="15" customHeight="1" x14ac:dyDescent="0.4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10</v>
      </c>
      <c r="M7" s="9"/>
      <c r="N7" s="70"/>
      <c r="O7" s="70"/>
      <c r="P7" s="70"/>
      <c r="Q7" s="70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11</v>
      </c>
      <c r="M8" s="9"/>
      <c r="N8" s="70"/>
      <c r="O8" s="70"/>
      <c r="P8" s="70"/>
      <c r="Q8" s="70"/>
      <c r="R8" s="40"/>
    </row>
    <row r="9" spans="1:18" s="2" customFormat="1" ht="15" customHeight="1" x14ac:dyDescent="0.45">
      <c r="A9" s="41"/>
      <c r="B9" s="8"/>
      <c r="C9" s="18"/>
      <c r="D9" s="41"/>
      <c r="E9" s="41"/>
      <c r="F9" s="41"/>
      <c r="G9" s="41"/>
      <c r="H9" s="41"/>
      <c r="I9" s="41"/>
      <c r="K9" s="18"/>
      <c r="L9" s="9" t="s">
        <v>12</v>
      </c>
      <c r="M9" s="9"/>
      <c r="N9" s="70" t="s">
        <v>13</v>
      </c>
      <c r="O9" s="70"/>
      <c r="P9" s="70"/>
      <c r="Q9" s="70"/>
      <c r="R9" s="40"/>
    </row>
    <row r="10" spans="1:18" s="2" customFormat="1" ht="15" customHeight="1" x14ac:dyDescent="0.45">
      <c r="A10" s="39"/>
      <c r="B10" s="8"/>
      <c r="C10" s="18"/>
      <c r="D10" s="39"/>
      <c r="E10" s="39"/>
      <c r="F10" s="39"/>
      <c r="G10" s="39"/>
      <c r="H10" s="39"/>
      <c r="I10" s="39"/>
      <c r="K10" s="18"/>
      <c r="L10" s="9" t="s">
        <v>14</v>
      </c>
      <c r="M10" s="9"/>
      <c r="N10" s="72">
        <v>0</v>
      </c>
      <c r="O10" s="72"/>
      <c r="P10" s="72"/>
      <c r="Q10" s="72"/>
      <c r="R10" s="47"/>
    </row>
    <row r="11" spans="1:18" s="2" customFormat="1" ht="15" customHeight="1" thickBot="1" x14ac:dyDescent="0.5">
      <c r="A11" s="44"/>
      <c r="B11" s="62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4" t="s">
        <v>15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N13" s="1"/>
      <c r="O13" s="73" t="s">
        <v>16</v>
      </c>
      <c r="P13" s="73"/>
      <c r="Q13" s="73"/>
      <c r="R13" s="58"/>
    </row>
    <row r="14" spans="1:18" s="2" customFormat="1" ht="15" customHeight="1" x14ac:dyDescent="0.45">
      <c r="A14" s="5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N15" s="3"/>
      <c r="O15" s="27"/>
      <c r="P15" s="52" t="s">
        <v>17</v>
      </c>
      <c r="Q15" s="22"/>
      <c r="R15" s="56"/>
    </row>
    <row r="16" spans="1:18" s="2" customFormat="1" ht="15" customHeight="1" x14ac:dyDescent="0.45">
      <c r="A16" s="56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N16" s="18"/>
      <c r="O16" s="27"/>
      <c r="P16" s="36" t="s">
        <v>18</v>
      </c>
      <c r="Q16" s="22"/>
      <c r="R16" s="56"/>
    </row>
    <row r="17" spans="1:18" s="2" customFormat="1" ht="15" customHeight="1" x14ac:dyDescent="0.45">
      <c r="A17" s="5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N17" s="18"/>
      <c r="O17" s="27"/>
      <c r="P17" t="s">
        <v>19</v>
      </c>
      <c r="Q17" s="22"/>
      <c r="R17" s="56"/>
    </row>
    <row r="18" spans="1:18" s="2" customFormat="1" ht="15" customHeight="1" x14ac:dyDescent="0.45">
      <c r="A18" s="3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4"/>
  <sheetViews>
    <sheetView tabSelected="1" zoomScaleNormal="100" workbookViewId="0">
      <selection activeCell="A2" sqref="A2"/>
    </sheetView>
  </sheetViews>
  <sheetFormatPr defaultColWidth="9.1328125" defaultRowHeight="15" customHeight="1" x14ac:dyDescent="0.45"/>
  <cols>
    <col min="1" max="1" width="1.3984375" style="15" customWidth="1"/>
    <col min="2" max="2" width="46.265625" style="16" customWidth="1"/>
    <col min="3" max="3" width="11" customWidth="1"/>
    <col min="4" max="4" width="11.1328125" customWidth="1"/>
    <col min="5" max="9" width="11" customWidth="1"/>
    <col min="10" max="11" width="9.265625" customWidth="1"/>
    <col min="12" max="20" width="9.86328125" bestFit="1" customWidth="1"/>
    <col min="21" max="22" width="9.1328125" customWidth="1"/>
    <col min="23" max="104" width="9.86328125" bestFit="1" customWidth="1"/>
  </cols>
  <sheetData>
    <row r="1" spans="1:15" s="46" customFormat="1" ht="45" customHeight="1" x14ac:dyDescent="0.85">
      <c r="A1" s="5" t="str">
        <f>Info!A1</f>
        <v>Insurance Regulation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" customHeight="1" x14ac:dyDescent="0.45">
      <c r="A3"/>
      <c r="B3"/>
    </row>
    <row r="4" spans="1:15" ht="15" customHeight="1" x14ac:dyDescent="0.45">
      <c r="A4" s="15" t="s">
        <v>20</v>
      </c>
      <c r="B4"/>
    </row>
    <row r="5" spans="1:15" ht="15" customHeight="1" x14ac:dyDescent="0.45">
      <c r="A5"/>
      <c r="B5" s="16" t="s">
        <v>21</v>
      </c>
    </row>
    <row r="6" spans="1:15" ht="15" customHeight="1" x14ac:dyDescent="0.45">
      <c r="A6"/>
    </row>
    <row r="7" spans="1:15" ht="15" customHeight="1" x14ac:dyDescent="0.45">
      <c r="A7"/>
    </row>
    <row r="8" spans="1:15" ht="15" customHeight="1" x14ac:dyDescent="0.45">
      <c r="A8"/>
    </row>
    <row r="9" spans="1:15" ht="15" customHeight="1" x14ac:dyDescent="0.45">
      <c r="A9"/>
      <c r="E9" s="61"/>
    </row>
    <row r="10" spans="1:15" ht="15" customHeight="1" x14ac:dyDescent="0.45">
      <c r="A10"/>
      <c r="E10" s="61"/>
    </row>
    <row r="11" spans="1:15" ht="15" customHeight="1" x14ac:dyDescent="0.45">
      <c r="A11"/>
    </row>
    <row r="12" spans="1:15" ht="15" customHeight="1" x14ac:dyDescent="0.45">
      <c r="A12"/>
    </row>
    <row r="13" spans="1:15" ht="15" customHeight="1" x14ac:dyDescent="0.45">
      <c r="A13"/>
    </row>
    <row r="14" spans="1:15" ht="15" customHeight="1" x14ac:dyDescent="0.45">
      <c r="A14"/>
    </row>
    <row r="15" spans="1:15" ht="15" customHeight="1" x14ac:dyDescent="0.45">
      <c r="A15"/>
    </row>
    <row r="16" spans="1:15" ht="15" customHeight="1" x14ac:dyDescent="0.45">
      <c r="A16"/>
    </row>
    <row r="17" spans="1:4" ht="15" customHeight="1" x14ac:dyDescent="0.45">
      <c r="A17"/>
      <c r="B17"/>
    </row>
    <row r="18" spans="1:4" ht="15" customHeight="1" x14ac:dyDescent="0.45">
      <c r="A18"/>
      <c r="B18"/>
    </row>
    <row r="19" spans="1:4" ht="15" customHeight="1" x14ac:dyDescent="0.45">
      <c r="A19"/>
      <c r="B19"/>
    </row>
    <row r="20" spans="1:4" ht="15" customHeight="1" x14ac:dyDescent="0.45">
      <c r="A20"/>
      <c r="B20"/>
    </row>
    <row r="21" spans="1:4" ht="15" customHeight="1" x14ac:dyDescent="0.45">
      <c r="A21"/>
      <c r="B21" s="16" t="s">
        <v>22</v>
      </c>
      <c r="C21">
        <v>24006</v>
      </c>
    </row>
    <row r="22" spans="1:4" ht="15" customHeight="1" x14ac:dyDescent="0.45">
      <c r="A22"/>
    </row>
    <row r="23" spans="1:4" ht="15" customHeight="1" x14ac:dyDescent="0.45">
      <c r="A23"/>
      <c r="B23" s="16" t="s">
        <v>23</v>
      </c>
      <c r="C23">
        <v>51498</v>
      </c>
    </row>
    <row r="24" spans="1:4" ht="15" customHeight="1" x14ac:dyDescent="0.45">
      <c r="A24"/>
      <c r="B24" s="16" t="s">
        <v>24</v>
      </c>
      <c r="C24" s="60">
        <v>9436</v>
      </c>
    </row>
    <row r="25" spans="1:4" ht="15" customHeight="1" x14ac:dyDescent="0.45">
      <c r="A25"/>
      <c r="B25" s="16" t="s">
        <v>25</v>
      </c>
      <c r="C25" s="60">
        <v>-2480</v>
      </c>
    </row>
    <row r="26" spans="1:4" ht="15" customHeight="1" x14ac:dyDescent="0.45">
      <c r="A26"/>
      <c r="B26" s="16" t="s">
        <v>26</v>
      </c>
      <c r="C26" s="60">
        <v>-5441</v>
      </c>
    </row>
    <row r="27" spans="1:4" ht="15" customHeight="1" x14ac:dyDescent="0.45">
      <c r="A27"/>
      <c r="B27" s="16" t="s">
        <v>27</v>
      </c>
      <c r="C27" s="60">
        <v>-2775</v>
      </c>
    </row>
    <row r="28" spans="1:4" ht="15" customHeight="1" x14ac:dyDescent="0.45">
      <c r="A28"/>
      <c r="B28" s="16" t="s">
        <v>28</v>
      </c>
      <c r="C28" s="60">
        <v>2313</v>
      </c>
    </row>
    <row r="29" spans="1:4" ht="15" customHeight="1" x14ac:dyDescent="0.45">
      <c r="A29"/>
      <c r="B29" s="16" t="s">
        <v>29</v>
      </c>
      <c r="C29">
        <f>SUM(C23:C28)</f>
        <v>52551</v>
      </c>
      <c r="D29" t="str">
        <f ca="1">_xlfn.FORMULATEXT(C29)</f>
        <v>=SUM(C23:C28)</v>
      </c>
    </row>
    <row r="30" spans="1:4" ht="15" customHeight="1" x14ac:dyDescent="0.45">
      <c r="A30"/>
    </row>
    <row r="31" spans="1:4" ht="15" customHeight="1" x14ac:dyDescent="0.45">
      <c r="A31"/>
      <c r="B31" s="16" t="s">
        <v>30</v>
      </c>
      <c r="C31" s="61">
        <f>C29/C21</f>
        <v>2.1890777305673583</v>
      </c>
      <c r="D31" t="str">
        <f ca="1">_xlfn.FORMULATEXT(C31)</f>
        <v>=C29/C21</v>
      </c>
    </row>
    <row r="32" spans="1:4" ht="15" customHeight="1" x14ac:dyDescent="0.45">
      <c r="A32"/>
      <c r="C32" s="61"/>
    </row>
    <row r="33" spans="1:3" ht="15" customHeight="1" x14ac:dyDescent="0.45">
      <c r="A33"/>
      <c r="C33" s="61"/>
    </row>
    <row r="34" spans="1:3" ht="15" customHeight="1" x14ac:dyDescent="0.45">
      <c r="A34" s="15" t="s">
        <v>31</v>
      </c>
      <c r="B34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FEF0A926-5189-4B6D-A358-657B75F37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CE01D9-9664-488C-9392-35B166FCD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33238-EB8D-4CB2-A42F-A03EDB0C151F}">
  <ds:schemaRefs>
    <ds:schemaRef ds:uri="http://www.w3.org/XML/1998/namespace"/>
    <ds:schemaRef ds:uri="69eded41-6c5d-4718-b7b7-dbfd1652bccf"/>
    <ds:schemaRef ds:uri="6ea4884f-dd23-4a9e-9674-e0962577458b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Sophie Harrup</cp:lastModifiedBy>
  <cp:revision/>
  <dcterms:created xsi:type="dcterms:W3CDTF">2016-02-03T14:06:14Z</dcterms:created>
  <dcterms:modified xsi:type="dcterms:W3CDTF">2026-04-20T12:06:28Z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