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Jonathan Rugg\Desktop\6090 Returning Capital to Shareholders\8. Dividend impact on ROE, ROIC and EPS\"/>
    </mc:Choice>
  </mc:AlternateContent>
  <xr:revisionPtr revIDLastSave="0" documentId="13_ncr:1_{029B22A1-1E4E-4121-84A3-D67BF98066E8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_xlnm.Print_Area" localSheetId="2">Workout!$A$1:$Q$32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D28" i="2"/>
  <c r="D27" i="2"/>
  <c r="D25" i="2"/>
  <c r="D37" i="2"/>
  <c r="D36" i="2"/>
  <c r="D35" i="2"/>
  <c r="D34" i="2"/>
  <c r="D33" i="2"/>
  <c r="D32" i="2"/>
  <c r="D24" i="2"/>
  <c r="D23" i="2"/>
  <c r="D22" i="2"/>
  <c r="D21" i="2"/>
  <c r="D19" i="2"/>
  <c r="D18" i="2"/>
  <c r="D17" i="2"/>
  <c r="D16" i="2"/>
  <c r="D14" i="2"/>
  <c r="D13" i="2"/>
  <c r="D12" i="2"/>
  <c r="E13" i="2"/>
  <c r="E17" i="2"/>
  <c r="E21" i="2"/>
  <c r="E25" i="2"/>
  <c r="E29" i="2"/>
  <c r="E33" i="2"/>
  <c r="E37" i="2"/>
  <c r="E36" i="2"/>
  <c r="E14" i="2"/>
  <c r="E18" i="2"/>
  <c r="E22" i="2"/>
  <c r="E34" i="2"/>
  <c r="E16" i="2"/>
  <c r="E28" i="2"/>
  <c r="E19" i="2"/>
  <c r="E23" i="2"/>
  <c r="E27" i="2"/>
  <c r="E35" i="2"/>
  <c r="E24" i="2"/>
  <c r="E32" i="2"/>
  <c r="E12" i="2"/>
  <c r="C24" i="2" l="1"/>
  <c r="C28" i="2"/>
  <c r="C27" i="2"/>
  <c r="C19" i="2"/>
  <c r="C14" i="2"/>
  <c r="C29" i="2" l="1"/>
  <c r="A7" i="1" l="1"/>
  <c r="A1" i="6" l="1"/>
  <c r="A1" i="2" s="1"/>
</calcChain>
</file>

<file path=xl/sharedStrings.xml><?xml version="1.0" encoding="utf-8"?>
<sst xmlns="http://schemas.openxmlformats.org/spreadsheetml/2006/main" count="56" uniqueCount="51">
  <si>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</si>
  <si>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</si>
  <si>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</si>
  <si>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</si>
  <si>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</si>
  <si>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</si>
  <si>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</si>
  <si>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</si>
  <si>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</si>
  <si>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</si>
  <si>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</si>
  <si>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</si>
  <si>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</si>
  <si>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</si>
  <si>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</si>
  <si>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</si>
  <si>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</si>
  <si>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</si>
  <si>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Question practice</t>
  </si>
  <si>
    <t>End</t>
  </si>
  <si>
    <t>Returning Capital to Shareholders</t>
  </si>
  <si>
    <t>Dividends</t>
  </si>
  <si>
    <t>Share buybacks</t>
  </si>
  <si>
    <t>EPS impact</t>
  </si>
  <si>
    <t>Impact on returns</t>
  </si>
  <si>
    <t>Equity</t>
  </si>
  <si>
    <t>Cash</t>
  </si>
  <si>
    <t>Other assets</t>
  </si>
  <si>
    <t xml:space="preserve">Debt </t>
  </si>
  <si>
    <t>EPS</t>
  </si>
  <si>
    <t>ROE</t>
  </si>
  <si>
    <t>ROIC</t>
  </si>
  <si>
    <t>Pre transaction</t>
  </si>
  <si>
    <t>Post dividend</t>
  </si>
  <si>
    <t>PE</t>
  </si>
  <si>
    <t xml:space="preserve">Viking Inc is considering a capital return to shareholders of 25,000 </t>
  </si>
  <si>
    <t xml:space="preserve">and is interested in the impact on ROE, ROIC and EPS. </t>
  </si>
  <si>
    <t>Ignore taxes.</t>
  </si>
  <si>
    <t>Other liabs</t>
  </si>
  <si>
    <t>EBIT</t>
  </si>
  <si>
    <t>NI</t>
  </si>
  <si>
    <t>Shares</t>
  </si>
  <si>
    <t>Capital returned</t>
  </si>
  <si>
    <t xml:space="preserve">Calculate these metrics before and after a dividend payment. </t>
  </si>
  <si>
    <t>PE pre transaction</t>
  </si>
  <si>
    <t>PE post transaction</t>
  </si>
  <si>
    <t>Workings</t>
  </si>
  <si>
    <t>Price post transaction</t>
  </si>
  <si>
    <t>EPS pre transaction</t>
  </si>
  <si>
    <t>Price pre transaction</t>
  </si>
  <si>
    <t>Dividend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</si>
</sst>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24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0000FF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0"/>
      <color theme="1" tint="0.2499465926084170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8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0" fontId="33" fillId="0" borderId="0"/>
    <xf numFmtId="174" fontId="34" fillId="0" borderId="0"/>
    <xf numFmtId="0" fontId="35" fillId="39" borderId="13" applyNumberFormat="0" applyAlignment="0" applyProtection="0"/>
  </cellStyleXfs>
  <cellXfs count="87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6" fillId="0" borderId="0" xfId="0" applyFont="1"/>
    <xf numFmtId="174" fontId="30" fillId="0" borderId="0" xfId="58" applyNumberFormat="1" applyFill="1"/>
    <xf numFmtId="175" fontId="0" fillId="0" borderId="0" xfId="0" applyNumberFormat="1"/>
    <xf numFmtId="175" fontId="30" fillId="0" borderId="0" xfId="58" applyNumberFormat="1" applyFill="1"/>
    <xf numFmtId="172" fontId="0" fillId="0" borderId="0" xfId="57" applyFont="1" applyFill="1"/>
    <xf numFmtId="171" fontId="30" fillId="0" borderId="0" xfId="56" applyFont="1" applyFill="1"/>
    <xf numFmtId="171" fontId="0" fillId="0" borderId="0" xfId="56" applyFont="1"/>
    <xf numFmtId="170" fontId="4" fillId="0" borderId="0" xfId="50" applyNumberFormat="1" applyAlignment="1">
      <alignment horizontal="left" vertical="center" wrapText="1"/>
    </xf>
    <xf numFmtId="170" fontId="3" fillId="0" borderId="0" xfId="54" applyAlignment="1">
      <alignment vertical="top" wrapText="1"/>
    </xf>
    <xf numFmtId="174" fontId="0" fillId="0" borderId="0" xfId="0" applyAlignment="1">
      <alignment wrapText="1"/>
    </xf>
    <xf numFmtId="174" fontId="37" fillId="0" borderId="0" xfId="0" applyFont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8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" xfId="67" xr:uid="{00000000-0005-0000-0000-00002F000000}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3000000}"/>
    <cellStyle name="Neutral" xfId="14" builtinId="28" hidden="1"/>
    <cellStyle name="Normal" xfId="0" builtinId="0" customBuiltin="1"/>
    <cellStyle name="Normal 2" xfId="65" xr:uid="{00000000-0005-0000-0000-000036000000}"/>
    <cellStyle name="Normal 3" xfId="66" xr:uid="{00000000-0005-0000-0000-000037000000}"/>
    <cellStyle name="Note" xfId="21" builtinId="10" hidden="1"/>
    <cellStyle name="Notes and Comments" xfId="59" xr:uid="{00000000-0005-0000-0000-000039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D000000}"/>
    <cellStyle name="Row Label" xfId="54" xr:uid="{00000000-0005-0000-0000-00003E000000}"/>
    <cellStyle name="Secondary Title" xfId="49" xr:uid="{00000000-0005-0000-0000-00003F000000}"/>
    <cellStyle name="Tertiary Title" xfId="50" xr:uid="{00000000-0005-0000-0000-000040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26562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77"/>
      <c r="D4" s="77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9" t="s">
        <v>10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 "</f>
        <v xml:space="preserve">© 2020 Financial Edge Training 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fitToHeight="0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3" t="str">
        <f>Welcome!A2</f>
        <v>Returning Capital to Shareholders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5"/>
      <c r="R4" s="45"/>
    </row>
    <row r="5" spans="1:18" s="2" customFormat="1" ht="15" customHeight="1" x14ac:dyDescent="0.45">
      <c r="A5" s="17"/>
      <c r="B5" s="8" t="s">
        <v>1</v>
      </c>
      <c r="C5" s="18" t="s">
        <v>21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4"/>
      <c r="O5" s="84"/>
      <c r="P5" s="84"/>
      <c r="Q5" s="84"/>
      <c r="R5" s="45"/>
    </row>
    <row r="6" spans="1:18" s="2" customFormat="1" ht="15" customHeight="1" x14ac:dyDescent="0.45">
      <c r="A6" s="3"/>
      <c r="B6" s="8" t="s">
        <v>1</v>
      </c>
      <c r="C6" s="18" t="s">
        <v>22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5"/>
      <c r="O6" s="85"/>
      <c r="P6" s="85"/>
      <c r="Q6" s="85"/>
      <c r="R6" s="45"/>
    </row>
    <row r="7" spans="1:18" s="2" customFormat="1" ht="15" customHeight="1" x14ac:dyDescent="0.45">
      <c r="A7" s="18"/>
      <c r="B7" s="8" t="s">
        <v>1</v>
      </c>
      <c r="C7" s="18" t="s">
        <v>23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4"/>
      <c r="O7" s="84"/>
      <c r="P7" s="84"/>
      <c r="Q7" s="84"/>
      <c r="R7" s="45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4"/>
      <c r="O8" s="84"/>
      <c r="P8" s="84"/>
      <c r="Q8" s="84"/>
      <c r="R8" s="45"/>
    </row>
    <row r="9" spans="1:18" s="2" customFormat="1" ht="15" customHeight="1" x14ac:dyDescent="0.45">
      <c r="A9" s="43"/>
      <c r="B9" s="8"/>
      <c r="C9" s="18"/>
      <c r="D9" s="43"/>
      <c r="E9" s="43"/>
      <c r="F9" s="43"/>
      <c r="G9" s="43"/>
      <c r="H9" s="43"/>
      <c r="I9" s="43"/>
      <c r="K9" s="18"/>
      <c r="L9" s="9" t="s">
        <v>7</v>
      </c>
      <c r="M9" s="9"/>
      <c r="N9" s="84" t="s">
        <v>9</v>
      </c>
      <c r="O9" s="84"/>
      <c r="P9" s="84"/>
      <c r="Q9" s="84"/>
      <c r="R9" s="45"/>
    </row>
    <row r="10" spans="1:18" s="2" customFormat="1" ht="15" customHeight="1" x14ac:dyDescent="0.45">
      <c r="A10" s="44"/>
      <c r="B10" s="8"/>
      <c r="C10" s="18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86">
        <v>0</v>
      </c>
      <c r="O10" s="86"/>
      <c r="P10" s="86"/>
      <c r="Q10" s="86"/>
      <c r="R10" s="51"/>
    </row>
    <row r="11" spans="1:18" s="2" customFormat="1" ht="15" customHeight="1" thickBot="1" x14ac:dyDescent="0.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9"/>
      <c r="B13" s="83" t="s">
        <v>16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11</v>
      </c>
      <c r="P13" s="82"/>
      <c r="Q13" s="82"/>
      <c r="R13" s="62"/>
    </row>
    <row r="14" spans="1:18" s="2" customFormat="1" ht="15" customHeight="1" x14ac:dyDescent="0.45">
      <c r="A14" s="60"/>
      <c r="B14" s="81" t="s">
        <v>17</v>
      </c>
      <c r="C14" s="81"/>
      <c r="D14" s="81" t="s">
        <v>18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60"/>
    </row>
    <row r="15" spans="1:18" s="2" customFormat="1" ht="15" customHeight="1" x14ac:dyDescent="0.45">
      <c r="A15" s="6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6" t="s">
        <v>12</v>
      </c>
      <c r="Q15" s="22"/>
      <c r="R15" s="60"/>
    </row>
    <row r="16" spans="1:18" s="2" customFormat="1" ht="15" customHeight="1" x14ac:dyDescent="0.45">
      <c r="A16" s="6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8" t="s">
        <v>13</v>
      </c>
      <c r="Q16" s="22"/>
      <c r="R16" s="60"/>
    </row>
    <row r="17" spans="1:18" s="2" customFormat="1" ht="15" customHeight="1" x14ac:dyDescent="0.45">
      <c r="A17" s="6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14</v>
      </c>
      <c r="Q17" s="22"/>
      <c r="R17" s="60"/>
    </row>
    <row r="18" spans="1:18" s="2" customFormat="1" ht="15" customHeight="1" x14ac:dyDescent="0.45">
      <c r="A18" s="44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44"/>
      <c r="O18" s="57"/>
      <c r="P18" s="57"/>
      <c r="Q18" s="57"/>
      <c r="R18" s="44"/>
    </row>
    <row r="19" spans="1:18" ht="14.65" thickBot="1" x14ac:dyDescent="0.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45">
      <c r="Q20" s="58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fitToHeight="0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9"/>
  <sheetViews>
    <sheetView zoomScaleNormal="100" workbookViewId="0"/>
  </sheetViews>
  <sheetFormatPr defaultColWidth="12.59765625" defaultRowHeight="15" customHeight="1" x14ac:dyDescent="0.45"/>
  <cols>
    <col min="1" max="1" width="1.59765625" style="15" customWidth="1"/>
    <col min="2" max="2" width="11.1328125" style="16" customWidth="1"/>
    <col min="3" max="3" width="10.9296875" customWidth="1"/>
    <col min="4" max="5" width="9.265625" bestFit="1" customWidth="1"/>
    <col min="6" max="7" width="19.53125" bestFit="1" customWidth="1"/>
    <col min="8" max="9" width="13.59765625" customWidth="1"/>
    <col min="10" max="42" width="12.59765625" customWidth="1"/>
  </cols>
  <sheetData>
    <row r="1" spans="1:18" s="50" customFormat="1" ht="45" customHeight="1" x14ac:dyDescent="0.85">
      <c r="A1" s="5" t="str">
        <f>Info!A1</f>
        <v>Returning Capital to Shareholders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37" customFormat="1" ht="30" customHeight="1" x14ac:dyDescent="0.65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45">
      <c r="A3" s="15" t="s">
        <v>17</v>
      </c>
      <c r="D3" s="64"/>
    </row>
    <row r="4" spans="1:18" ht="15" customHeight="1" x14ac:dyDescent="0.45">
      <c r="B4" s="16" t="s">
        <v>35</v>
      </c>
    </row>
    <row r="5" spans="1:18" ht="15" customHeight="1" x14ac:dyDescent="0.45">
      <c r="B5" s="16" t="s">
        <v>36</v>
      </c>
    </row>
    <row r="6" spans="1:18" ht="15" customHeight="1" x14ac:dyDescent="0.45">
      <c r="B6" s="16" t="s">
        <v>43</v>
      </c>
    </row>
    <row r="7" spans="1:18" ht="15" customHeight="1" x14ac:dyDescent="0.45">
      <c r="B7" s="16" t="s">
        <v>37</v>
      </c>
    </row>
    <row r="9" spans="1:18" ht="15" customHeight="1" x14ac:dyDescent="0.45">
      <c r="B9" s="16" t="s">
        <v>42</v>
      </c>
      <c r="D9" s="65">
        <v>25000</v>
      </c>
    </row>
    <row r="11" spans="1:18" s="73" customFormat="1" ht="28.5" x14ac:dyDescent="0.45">
      <c r="A11" s="71"/>
      <c r="B11" s="72"/>
      <c r="C11" s="73" t="s">
        <v>32</v>
      </c>
      <c r="D11" s="73" t="s">
        <v>33</v>
      </c>
    </row>
    <row r="12" spans="1:18" ht="15" customHeight="1" x14ac:dyDescent="0.45">
      <c r="B12" s="16" t="s">
        <v>26</v>
      </c>
      <c r="C12" s="65">
        <v>66328</v>
      </c>
      <c r="D12">
        <f>C12-D9</f>
        <v>41328</v>
      </c>
      <c r="E12" t="str">
        <f ca="1">_xlfn.FORMULATEXT(D12)</f>
        <v>=C12-D9</v>
      </c>
      <c r="F12" s="74"/>
      <c r="G12" s="74"/>
    </row>
    <row r="13" spans="1:18" ht="15" customHeight="1" x14ac:dyDescent="0.45">
      <c r="B13" s="16" t="s">
        <v>27</v>
      </c>
      <c r="C13" s="65">
        <v>322878</v>
      </c>
      <c r="D13">
        <f>C13</f>
        <v>322878</v>
      </c>
      <c r="E13" t="str">
        <f t="shared" ref="E13:E37" ca="1" si="0">_xlfn.FORMULATEXT(D13)</f>
        <v>=C13</v>
      </c>
      <c r="F13" s="74"/>
      <c r="G13" s="74"/>
    </row>
    <row r="14" spans="1:18" ht="15" customHeight="1" x14ac:dyDescent="0.45">
      <c r="C14">
        <f>SUM(C12:C13)</f>
        <v>389206</v>
      </c>
      <c r="D14">
        <f t="shared" ref="D14" si="1">SUM(D12:D13)</f>
        <v>364206</v>
      </c>
      <c r="E14" t="str">
        <f t="shared" ca="1" si="0"/>
        <v>=SUM(D12:D13)</v>
      </c>
      <c r="F14" s="74"/>
      <c r="G14" s="74"/>
    </row>
    <row r="15" spans="1:18" ht="15" customHeight="1" x14ac:dyDescent="0.45">
      <c r="F15" s="74"/>
      <c r="G15" s="74"/>
    </row>
    <row r="16" spans="1:18" ht="15" customHeight="1" x14ac:dyDescent="0.45">
      <c r="B16" s="16" t="s">
        <v>28</v>
      </c>
      <c r="C16" s="65">
        <v>186433</v>
      </c>
      <c r="D16">
        <f>C16</f>
        <v>186433</v>
      </c>
      <c r="E16" t="str">
        <f t="shared" ca="1" si="0"/>
        <v>=C16</v>
      </c>
      <c r="F16" s="74"/>
      <c r="G16" s="74"/>
    </row>
    <row r="17" spans="2:9" ht="15" customHeight="1" x14ac:dyDescent="0.45">
      <c r="B17" s="16" t="s">
        <v>38</v>
      </c>
      <c r="C17" s="65">
        <v>48493</v>
      </c>
      <c r="D17">
        <f>C17</f>
        <v>48493</v>
      </c>
      <c r="E17" t="str">
        <f t="shared" ca="1" si="0"/>
        <v>=C17</v>
      </c>
      <c r="F17" s="74"/>
      <c r="G17" s="74"/>
    </row>
    <row r="18" spans="2:9" ht="15" customHeight="1" x14ac:dyDescent="0.45">
      <c r="B18" s="16" t="s">
        <v>25</v>
      </c>
      <c r="C18" s="65">
        <v>154280</v>
      </c>
      <c r="D18">
        <f>C18-D9</f>
        <v>129280</v>
      </c>
      <c r="E18" t="str">
        <f t="shared" ca="1" si="0"/>
        <v>=C18-D9</v>
      </c>
      <c r="F18" s="74"/>
      <c r="G18" s="74"/>
    </row>
    <row r="19" spans="2:9" ht="15" customHeight="1" x14ac:dyDescent="0.45">
      <c r="C19">
        <f>SUM(C16:C18)</f>
        <v>389206</v>
      </c>
      <c r="D19">
        <f t="shared" ref="D19" si="2">SUM(D16:D18)</f>
        <v>364206</v>
      </c>
      <c r="E19" t="str">
        <f t="shared" ca="1" si="0"/>
        <v>=SUM(D16:D18)</v>
      </c>
      <c r="F19" s="74"/>
      <c r="G19" s="74"/>
    </row>
    <row r="20" spans="2:9" ht="15" customHeight="1" x14ac:dyDescent="0.45">
      <c r="F20" s="74"/>
      <c r="G20" s="74"/>
    </row>
    <row r="21" spans="2:9" ht="15" customHeight="1" x14ac:dyDescent="0.45">
      <c r="B21" s="16" t="s">
        <v>39</v>
      </c>
      <c r="C21" s="65">
        <v>34900</v>
      </c>
      <c r="D21">
        <f>C21</f>
        <v>34900</v>
      </c>
      <c r="E21" t="str">
        <f t="shared" ca="1" si="0"/>
        <v>=C21</v>
      </c>
      <c r="F21" s="74"/>
      <c r="G21" s="74"/>
    </row>
    <row r="22" spans="2:9" ht="15" customHeight="1" x14ac:dyDescent="0.45">
      <c r="B22" s="16" t="s">
        <v>40</v>
      </c>
      <c r="C22" s="65">
        <v>17000</v>
      </c>
      <c r="D22">
        <f>C22</f>
        <v>17000</v>
      </c>
      <c r="E22" t="str">
        <f t="shared" ca="1" si="0"/>
        <v>=C22</v>
      </c>
      <c r="F22" s="74"/>
      <c r="G22" s="74"/>
    </row>
    <row r="23" spans="2:9" ht="15" customHeight="1" x14ac:dyDescent="0.45">
      <c r="B23" s="16" t="s">
        <v>41</v>
      </c>
      <c r="C23" s="65">
        <v>20000</v>
      </c>
      <c r="D23">
        <f>C23</f>
        <v>20000</v>
      </c>
      <c r="E23" t="str">
        <f t="shared" ca="1" si="0"/>
        <v>=C23</v>
      </c>
      <c r="F23" s="74"/>
      <c r="G23" s="74"/>
    </row>
    <row r="24" spans="2:9" ht="15" customHeight="1" x14ac:dyDescent="0.45">
      <c r="B24" s="16" t="s">
        <v>29</v>
      </c>
      <c r="C24" s="66">
        <f>C22/C23</f>
        <v>0.85</v>
      </c>
      <c r="D24" s="66">
        <f>D22/D23</f>
        <v>0.85</v>
      </c>
      <c r="E24" t="str">
        <f t="shared" ca="1" si="0"/>
        <v>=D22/D23</v>
      </c>
      <c r="F24" s="74"/>
      <c r="G24" s="74"/>
      <c r="I24" s="66"/>
    </row>
    <row r="25" spans="2:9" ht="15" customHeight="1" x14ac:dyDescent="0.45">
      <c r="B25" s="16" t="s">
        <v>34</v>
      </c>
      <c r="C25" s="69">
        <v>19</v>
      </c>
      <c r="D25" s="70">
        <f>D37</f>
        <v>17.52941176470588</v>
      </c>
      <c r="E25" t="str">
        <f t="shared" ca="1" si="0"/>
        <v>=D37</v>
      </c>
      <c r="F25" s="74"/>
      <c r="G25" s="74"/>
    </row>
    <row r="26" spans="2:9" ht="15" customHeight="1" x14ac:dyDescent="0.45">
      <c r="C26" s="67"/>
      <c r="F26" s="74"/>
      <c r="G26" s="74"/>
    </row>
    <row r="27" spans="2:9" ht="15" customHeight="1" x14ac:dyDescent="0.45">
      <c r="B27" s="16" t="s">
        <v>30</v>
      </c>
      <c r="C27" s="68">
        <f>C22/C18</f>
        <v>0.11018926626912108</v>
      </c>
      <c r="D27" s="68">
        <f t="shared" ref="D27" si="3">D22/D18</f>
        <v>0.13149752475247525</v>
      </c>
      <c r="E27" t="str">
        <f t="shared" ca="1" si="0"/>
        <v>=D22/D18</v>
      </c>
      <c r="F27" s="74"/>
      <c r="G27" s="74"/>
    </row>
    <row r="28" spans="2:9" ht="15" customHeight="1" x14ac:dyDescent="0.45">
      <c r="B28" s="16" t="s">
        <v>31</v>
      </c>
      <c r="C28" s="68">
        <f>C21/(C16+C18-C12)</f>
        <v>0.12719354192102339</v>
      </c>
      <c r="D28" s="68">
        <f t="shared" ref="D28" si="4">D21/(D16+D18-D12)</f>
        <v>0.12719354192102339</v>
      </c>
      <c r="E28" t="str">
        <f t="shared" ca="1" si="0"/>
        <v>=D21/(D16+D18-D12)</v>
      </c>
      <c r="F28" s="74"/>
      <c r="G28" s="74"/>
    </row>
    <row r="29" spans="2:9" ht="15" customHeight="1" x14ac:dyDescent="0.45">
      <c r="B29" s="16" t="s">
        <v>29</v>
      </c>
      <c r="C29" s="66">
        <f>C24</f>
        <v>0.85</v>
      </c>
      <c r="D29" s="66">
        <f t="shared" ref="D29" si="5">D24</f>
        <v>0.85</v>
      </c>
      <c r="E29" t="str">
        <f t="shared" ca="1" si="0"/>
        <v>=D24</v>
      </c>
      <c r="F29" s="74"/>
      <c r="G29" s="74"/>
    </row>
    <row r="30" spans="2:9" ht="15" customHeight="1" x14ac:dyDescent="0.45">
      <c r="C30" s="67"/>
    </row>
    <row r="31" spans="2:9" ht="15" customHeight="1" x14ac:dyDescent="0.45">
      <c r="B31" s="16" t="s">
        <v>46</v>
      </c>
      <c r="C31" s="67"/>
    </row>
    <row r="32" spans="2:9" ht="15" customHeight="1" x14ac:dyDescent="0.45">
      <c r="B32" s="16" t="s">
        <v>44</v>
      </c>
      <c r="D32" s="70">
        <f>C25</f>
        <v>19</v>
      </c>
      <c r="E32" t="str">
        <f t="shared" ca="1" si="0"/>
        <v>=C25</v>
      </c>
    </row>
    <row r="33" spans="1:5" ht="15" customHeight="1" x14ac:dyDescent="0.45">
      <c r="B33" s="16" t="s">
        <v>48</v>
      </c>
      <c r="D33" s="66">
        <f>C24</f>
        <v>0.85</v>
      </c>
      <c r="E33" t="str">
        <f t="shared" ca="1" si="0"/>
        <v>=C24</v>
      </c>
    </row>
    <row r="34" spans="1:5" ht="15" customHeight="1" x14ac:dyDescent="0.45">
      <c r="B34" s="16" t="s">
        <v>49</v>
      </c>
      <c r="D34" s="66">
        <f>D32*D33</f>
        <v>16.149999999999999</v>
      </c>
      <c r="E34" t="str">
        <f t="shared" ca="1" si="0"/>
        <v>=D32*D33</v>
      </c>
    </row>
    <row r="35" spans="1:5" ht="15" customHeight="1" x14ac:dyDescent="0.45">
      <c r="B35" s="16" t="s">
        <v>50</v>
      </c>
      <c r="D35" s="66">
        <f>D9/D23</f>
        <v>1.25</v>
      </c>
      <c r="E35" t="str">
        <f t="shared" ca="1" si="0"/>
        <v>=D9/D23</v>
      </c>
    </row>
    <row r="36" spans="1:5" ht="15" customHeight="1" x14ac:dyDescent="0.45">
      <c r="B36" s="16" t="s">
        <v>47</v>
      </c>
      <c r="D36" s="66">
        <f>D34-D35</f>
        <v>14.899999999999999</v>
      </c>
      <c r="E36" t="str">
        <f t="shared" ca="1" si="0"/>
        <v>=D34-D35</v>
      </c>
    </row>
    <row r="37" spans="1:5" ht="15" customHeight="1" x14ac:dyDescent="0.45">
      <c r="B37" s="16" t="s">
        <v>45</v>
      </c>
      <c r="D37" s="70">
        <f>D36/D33</f>
        <v>17.52941176470588</v>
      </c>
      <c r="E37" t="str">
        <f t="shared" ca="1" si="0"/>
        <v>=D36/D33</v>
      </c>
    </row>
    <row r="39" spans="1:5" ht="15" customHeight="1" x14ac:dyDescent="0.45">
      <c r="A39" s="15" t="s">
        <v>19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7" fitToHeight="0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Kelly</dc:creator>
  <cp:lastModifiedBy>Jonathan Rugg</cp:lastModifiedBy>
  <cp:lastPrinted>2017-03-03T09:34:53Z</cp:lastPrinted>
  <dcterms:created xsi:type="dcterms:W3CDTF">2016-02-03T14:06:14Z</dcterms:created>
  <dcterms:modified xsi:type="dcterms:W3CDTF">2020-11-10T22:10:23Z</dcterms:modified>
</cp:coreProperties>
</file>