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5. Forecasting revenue example part 1 - Final/"/>
    </mc:Choice>
  </mc:AlternateContent>
  <xr:revisionPtr revIDLastSave="3" documentId="13_ncr:1_{B227D5D0-616E-4732-9654-E51B3CEA80A1}" xr6:coauthVersionLast="47" xr6:coauthVersionMax="47" xr10:uidLastSave="{8426E624-7B2C-4EC2-8272-40289D7026EA}"/>
  <bookViews>
    <workbookView xWindow="-98" yWindow="-98" windowWidth="51796" windowHeight="21075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  <externalReference r:id="rId10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E17" i="2"/>
  <c r="F17" i="2"/>
  <c r="G17" i="2"/>
  <c r="H17" i="2"/>
  <c r="C17" i="2"/>
  <c r="H45" i="1"/>
  <c r="H42" i="1"/>
  <c r="H39" i="1"/>
  <c r="H27" i="1"/>
  <c r="D47" i="2"/>
  <c r="E47" i="2"/>
  <c r="F47" i="2"/>
  <c r="G47" i="2"/>
  <c r="C47" i="2"/>
  <c r="I45" i="1"/>
  <c r="I39" i="1"/>
  <c r="I42" i="1"/>
  <c r="I27" i="1"/>
  <c r="I17" i="2"/>
  <c r="G44" i="2" l="1"/>
  <c r="F44" i="2"/>
  <c r="E44" i="2"/>
  <c r="D44" i="2"/>
  <c r="C44" i="2"/>
  <c r="D27" i="1"/>
  <c r="E27" i="1"/>
  <c r="E39" i="1" s="1"/>
  <c r="E42" i="1" s="1"/>
  <c r="E45" i="1" s="1"/>
  <c r="F27" i="1"/>
  <c r="F39" i="1" s="1"/>
  <c r="F42" i="1" s="1"/>
  <c r="F45" i="1" s="1"/>
  <c r="G27" i="1"/>
  <c r="G39" i="1" s="1"/>
  <c r="G42" i="1" s="1"/>
  <c r="G45" i="1" s="1"/>
  <c r="C27" i="1"/>
  <c r="C39" i="1" s="1"/>
  <c r="C42" i="1" s="1"/>
  <c r="C45" i="1" s="1"/>
  <c r="C9" i="2"/>
  <c r="D52" i="2" l="1"/>
  <c r="E52" i="2"/>
  <c r="F52" i="2"/>
  <c r="G52" i="2"/>
  <c r="D22" i="4"/>
  <c r="D23" i="4"/>
  <c r="C26" i="4" l="1"/>
  <c r="Q2" i="4"/>
  <c r="R2" i="4" s="1"/>
  <c r="S2" i="4" s="1"/>
  <c r="A1" i="4" l="1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8" i="4"/>
  <c r="G7" i="4"/>
  <c r="G13" i="4"/>
  <c r="G12" i="4"/>
  <c r="C2" i="6" l="1"/>
  <c r="C2" i="7"/>
  <c r="D8" i="7" l="1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10" i="1"/>
  <c r="I10" i="1" l="1"/>
  <c r="J10" i="1" s="1"/>
  <c r="K10" i="1" s="1"/>
  <c r="D9" i="7"/>
  <c r="G9" i="7"/>
  <c r="F9" i="7"/>
  <c r="E9" i="7"/>
  <c r="H9" i="6"/>
  <c r="J8" i="6"/>
  <c r="F3" i="6"/>
  <c r="I14" i="1"/>
  <c r="J14" i="1" s="1"/>
  <c r="K14" i="1" s="1"/>
  <c r="I9" i="6" l="1"/>
  <c r="J9" i="6" s="1"/>
  <c r="K8" i="6"/>
  <c r="G3" i="6"/>
  <c r="K9" i="6" l="1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P19" i="4" l="1"/>
  <c r="Q19" i="4" s="1"/>
  <c r="R19" i="4" s="1"/>
  <c r="S19" i="4" s="1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D2" i="1" l="1"/>
  <c r="D2" i="7"/>
  <c r="D2" i="6"/>
  <c r="E3" i="1"/>
  <c r="E3" i="7"/>
  <c r="E2" i="2"/>
  <c r="F3" i="2"/>
  <c r="C13" i="2"/>
  <c r="C12" i="2"/>
  <c r="D12" i="2"/>
  <c r="E12" i="2"/>
  <c r="F12" i="2"/>
  <c r="G12" i="2"/>
  <c r="E2" i="6" l="1"/>
  <c r="E2" i="7"/>
  <c r="E2" i="1"/>
  <c r="F2" i="2"/>
  <c r="F3" i="1"/>
  <c r="F3" i="7"/>
  <c r="F13" i="2"/>
  <c r="E13" i="2"/>
  <c r="G13" i="2"/>
  <c r="D13" i="2"/>
  <c r="G3" i="2"/>
  <c r="H3" i="4" s="1"/>
  <c r="D51" i="2" l="1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G2" i="6" l="1"/>
  <c r="G2" i="1"/>
  <c r="G2" i="7"/>
  <c r="I3" i="4"/>
  <c r="J3" i="4" s="1"/>
  <c r="H2" i="2"/>
  <c r="H3" i="1"/>
  <c r="H3" i="7"/>
  <c r="I3" i="2"/>
  <c r="K3" i="4" l="1"/>
  <c r="H2" i="7"/>
  <c r="H2" i="6"/>
  <c r="H2" i="1"/>
  <c r="I3" i="7"/>
  <c r="I2" i="2"/>
  <c r="I3" i="1"/>
  <c r="J3" i="2"/>
  <c r="L3" i="4" l="1"/>
  <c r="J3" i="7"/>
  <c r="J2" i="2"/>
  <c r="J3" i="1"/>
  <c r="I2" i="7"/>
  <c r="I2" i="6"/>
  <c r="I2" i="1"/>
  <c r="K3" i="2"/>
  <c r="M3" i="4" l="1"/>
  <c r="K3" i="1"/>
  <c r="K3" i="7"/>
  <c r="K2" i="2"/>
  <c r="J2" i="7"/>
  <c r="J2" i="1"/>
  <c r="J2" i="6"/>
  <c r="N3" i="4" l="1"/>
  <c r="K2" i="1"/>
  <c r="K2" i="7"/>
  <c r="K2" i="6"/>
  <c r="O3" i="4" l="1"/>
  <c r="P3" i="4" l="1"/>
  <c r="Q3" i="4" l="1"/>
  <c r="B61" i="4"/>
  <c r="R3" i="4" l="1"/>
  <c r="S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<sst xmlns="http://schemas.openxmlformats.org/spreadsheetml/2006/main" count="313" uniqueCount="225">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</sst>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w%20Jones\AppData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6" t="s">
        <v>182</v>
      </c>
      <c r="C4" s="86"/>
      <c r="D4" s="86"/>
      <c r="E4" s="86"/>
      <c r="F4" s="86"/>
      <c r="G4" s="86"/>
      <c r="H4" s="86"/>
      <c r="I4" s="86"/>
      <c r="K4" s="44"/>
      <c r="L4" s="86" t="s">
        <v>183</v>
      </c>
      <c r="M4" s="86"/>
      <c r="N4" s="86"/>
      <c r="O4" s="86"/>
      <c r="P4" s="86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5" t="s">
        <v>206</v>
      </c>
      <c r="O5" s="85"/>
      <c r="P5" s="85"/>
      <c r="Q5" s="85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7">
        <v>43830</v>
      </c>
      <c r="O6" s="87"/>
      <c r="P6" s="87"/>
      <c r="Q6" s="87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5" t="s">
        <v>207</v>
      </c>
      <c r="O7" s="85"/>
      <c r="P7" s="85"/>
      <c r="Q7" s="85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5" t="s">
        <v>208</v>
      </c>
      <c r="O8" s="85"/>
      <c r="P8" s="85"/>
      <c r="Q8" s="85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5" t="s">
        <v>188</v>
      </c>
      <c r="O9" s="85"/>
      <c r="P9" s="85"/>
      <c r="Q9" s="85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8">
        <v>1</v>
      </c>
      <c r="O10" s="88"/>
      <c r="P10" s="88"/>
      <c r="Q10" s="88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8">
        <v>1</v>
      </c>
      <c r="O11" s="88"/>
      <c r="P11" s="88"/>
      <c r="Q11" s="88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6" t="s">
        <v>190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N14" s="44"/>
      <c r="O14" s="86" t="s">
        <v>191</v>
      </c>
      <c r="P14" s="86"/>
      <c r="Q14" s="86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8" t="s">
        <v>192</v>
      </c>
      <c r="C15" s="88"/>
      <c r="D15" s="88" t="s">
        <v>2</v>
      </c>
      <c r="E15" s="88"/>
      <c r="F15" s="88"/>
      <c r="G15" s="88"/>
      <c r="H15" s="88"/>
      <c r="I15" s="88"/>
      <c r="J15" s="88"/>
      <c r="K15" s="88"/>
      <c r="L15" s="88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8" t="s">
        <v>193</v>
      </c>
      <c r="C16" s="88"/>
      <c r="D16" s="88" t="s">
        <v>33</v>
      </c>
      <c r="E16" s="88"/>
      <c r="F16" s="88"/>
      <c r="G16" s="88"/>
      <c r="H16" s="88"/>
      <c r="I16" s="88"/>
      <c r="J16" s="88"/>
      <c r="K16" s="88"/>
      <c r="L16" s="88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8" t="s">
        <v>195</v>
      </c>
      <c r="C17" s="88"/>
      <c r="D17" s="88" t="s">
        <v>196</v>
      </c>
      <c r="E17" s="88"/>
      <c r="F17" s="88"/>
      <c r="G17" s="88"/>
      <c r="H17" s="88"/>
      <c r="I17" s="88"/>
      <c r="J17" s="88"/>
      <c r="K17" s="88"/>
      <c r="L17" s="88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8" t="s">
        <v>201</v>
      </c>
      <c r="C18" s="88"/>
      <c r="D18" s="88" t="s">
        <v>204</v>
      </c>
      <c r="E18" s="88"/>
      <c r="F18" s="88"/>
      <c r="G18" s="88"/>
      <c r="H18" s="88"/>
      <c r="I18" s="88"/>
      <c r="J18" s="88"/>
      <c r="K18" s="88"/>
      <c r="L18" s="88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8" t="s">
        <v>202</v>
      </c>
      <c r="C19" s="88"/>
      <c r="D19" s="88" t="s">
        <v>212</v>
      </c>
      <c r="E19" s="88"/>
      <c r="F19" s="88"/>
      <c r="G19" s="88"/>
      <c r="H19" s="88"/>
      <c r="I19" s="88"/>
      <c r="J19" s="88"/>
      <c r="K19" s="88"/>
      <c r="L19" s="88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4" sqref="A4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 t="e">
        <f>C22/C19</f>
        <v>#DIV/0!</v>
      </c>
      <c r="D6" s="19" t="e">
        <f>D22/D19</f>
        <v>#DIV/0!</v>
      </c>
      <c r="E6" s="19" t="e">
        <f>E22/E19</f>
        <v>#DIV/0!</v>
      </c>
      <c r="F6" s="19" t="e">
        <f>F22/F19</f>
        <v>#DIV/0!</v>
      </c>
      <c r="G6" s="19" t="e">
        <f>G22/G19</f>
        <v>#DIV/0!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 t="e">
        <f>-C24/C19</f>
        <v>#DIV/0!</v>
      </c>
      <c r="D7" s="19" t="e">
        <f>-D24/D19</f>
        <v>#DIV/0!</v>
      </c>
      <c r="E7" s="19" t="e">
        <f>-E24/E19</f>
        <v>#DIV/0!</v>
      </c>
      <c r="F7" s="19" t="e">
        <f>-F24/F19</f>
        <v>#DIV/0!</v>
      </c>
      <c r="G7" s="19" t="e">
        <f>-G24/G19</f>
        <v>#DIV/0!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 t="e">
        <f>-C25/C19</f>
        <v>#DIV/0!</v>
      </c>
      <c r="D8" s="19" t="e">
        <f>-D25/D19</f>
        <v>#DIV/0!</v>
      </c>
      <c r="E8" s="19" t="e">
        <f>-E25/E19</f>
        <v>#DIV/0!</v>
      </c>
      <c r="F8" s="19" t="e">
        <f>-F25/F19</f>
        <v>#DIV/0!</v>
      </c>
      <c r="G8" s="19" t="e">
        <f>-G25/G19</f>
        <v>#DIV/0!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0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M18" s="4"/>
      <c r="R18" s="33"/>
    </row>
    <row r="19" spans="2:18" s="33" customFormat="1" x14ac:dyDescent="0.45">
      <c r="B19" t="s">
        <v>5</v>
      </c>
      <c r="C19"/>
      <c r="D19"/>
      <c r="E19"/>
      <c r="F19"/>
      <c r="G19"/>
      <c r="H19"/>
      <c r="I19"/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1">D41/D45</f>
        <v>0</v>
      </c>
      <c r="E47">
        <f t="shared" si="1"/>
        <v>0</v>
      </c>
      <c r="F47">
        <f t="shared" si="1"/>
        <v>0</v>
      </c>
      <c r="G47">
        <f t="shared" si="1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 t="e">
        <f t="shared" ref="C51:G51" si="2">C22/C19</f>
        <v>#DIV/0!</v>
      </c>
      <c r="D51" s="19" t="e">
        <f t="shared" si="2"/>
        <v>#DIV/0!</v>
      </c>
      <c r="E51" s="19" t="e">
        <f t="shared" si="2"/>
        <v>#DIV/0!</v>
      </c>
      <c r="F51" s="19" t="e">
        <f t="shared" si="2"/>
        <v>#DIV/0!</v>
      </c>
      <c r="G51" s="19" t="e">
        <f t="shared" si="2"/>
        <v>#DIV/0!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 t="e">
        <f t="shared" ref="C53:G53" si="3">C28/C19</f>
        <v>#DIV/0!</v>
      </c>
      <c r="D53" s="19" t="e">
        <f t="shared" si="3"/>
        <v>#DIV/0!</v>
      </c>
      <c r="E53" s="19" t="e">
        <f t="shared" si="3"/>
        <v>#DIV/0!</v>
      </c>
      <c r="F53" s="19" t="e">
        <f t="shared" si="3"/>
        <v>#DIV/0!</v>
      </c>
      <c r="G53" s="19" t="e">
        <f t="shared" si="3"/>
        <v>#DIV/0!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 t="e">
        <f t="shared" ref="C55:G55" si="4">-C30/C19</f>
        <v>#DIV/0!</v>
      </c>
      <c r="D55" s="19" t="e">
        <f t="shared" si="4"/>
        <v>#DIV/0!</v>
      </c>
      <c r="E55" s="19" t="e">
        <f t="shared" si="4"/>
        <v>#DIV/0!</v>
      </c>
      <c r="F55" s="19" t="e">
        <f t="shared" si="4"/>
        <v>#DIV/0!</v>
      </c>
      <c r="G55" s="19" t="e">
        <f t="shared" si="4"/>
        <v>#DIV/0!</v>
      </c>
      <c r="H55" s="19"/>
      <c r="J55" s="19"/>
      <c r="K55" s="19"/>
      <c r="R55" s="33"/>
    </row>
    <row r="56" spans="2:18" x14ac:dyDescent="0.45">
      <c r="B56" t="s">
        <v>20</v>
      </c>
      <c r="C56" s="19" t="e">
        <f t="shared" ref="C56:G56" si="5">C31/C19</f>
        <v>#DIV/0!</v>
      </c>
      <c r="D56" s="19" t="e">
        <f t="shared" si="5"/>
        <v>#DIV/0!</v>
      </c>
      <c r="E56" s="19" t="e">
        <f t="shared" si="5"/>
        <v>#DIV/0!</v>
      </c>
      <c r="F56" s="19" t="e">
        <f t="shared" si="5"/>
        <v>#DIV/0!</v>
      </c>
      <c r="G56" s="19" t="e">
        <f t="shared" si="5"/>
        <v>#DIV/0!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 t="e">
        <f>D18/IS!D19</f>
        <v>#DIV/0!</v>
      </c>
      <c r="E6" s="19" t="e">
        <f>E18/IS!E19</f>
        <v>#DIV/0!</v>
      </c>
      <c r="F6" s="19" t="e">
        <f>F18/IS!F19</f>
        <v>#DIV/0!</v>
      </c>
      <c r="G6" s="19" t="e">
        <f>G18/IS!G19</f>
        <v>#DIV/0!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 t="e">
        <f>D24/IS!D19</f>
        <v>#DIV/0!</v>
      </c>
      <c r="E7" s="19" t="e">
        <f>E24/IS!E19</f>
        <v>#DIV/0!</v>
      </c>
      <c r="F7" s="19" t="e">
        <f>F24/IS!F19</f>
        <v>#DIV/0!</v>
      </c>
      <c r="G7" s="19" t="e">
        <f>G24/IS!G19</f>
        <v>#DIV/0!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 t="e">
        <f>C56/IS!C19*365</f>
        <v>#DIV/0!</v>
      </c>
      <c r="D12" t="e">
        <f>D56/IS!D19*365</f>
        <v>#DIV/0!</v>
      </c>
      <c r="E12" t="e">
        <f>E56/IS!E19*365</f>
        <v>#DIV/0!</v>
      </c>
      <c r="F12" t="e">
        <f>F56/IS!F19*365</f>
        <v>#DIV/0!</v>
      </c>
      <c r="G12" t="e">
        <f>G56/IS!G19*365</f>
        <v>#DIV/0!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 t="e">
        <f>C68/(IS!C19-IS!C28)*365</f>
        <v>#DIV/0!</v>
      </c>
      <c r="D13" t="e">
        <f>D68/(IS!D19-IS!D28)*365</f>
        <v>#DIV/0!</v>
      </c>
      <c r="E13" t="e">
        <f>E68/(IS!E19-IS!E28)*365</f>
        <v>#DIV/0!</v>
      </c>
      <c r="F13" t="e">
        <f>F68/(IS!F19-IS!F28)*365</f>
        <v>#DIV/0!</v>
      </c>
      <c r="G13" t="e">
        <f>G68/(IS!G19-IS!G28)*365</f>
        <v>#DIV/0!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</row>
    <row r="27" spans="1:11" x14ac:dyDescent="0.45">
      <c r="B27" t="s">
        <v>76</v>
      </c>
      <c r="C27">
        <f t="shared" ref="C27:H27" si="5">SUM(C25:C26)</f>
        <v>75137</v>
      </c>
      <c r="D27">
        <f t="shared" si="5"/>
        <v>79672</v>
      </c>
      <c r="E27">
        <f t="shared" si="5"/>
        <v>83856</v>
      </c>
      <c r="F27">
        <f t="shared" si="5"/>
        <v>91261</v>
      </c>
      <c r="G27">
        <f t="shared" si="5"/>
        <v>96784</v>
      </c>
      <c r="H27">
        <f t="shared" si="5"/>
        <v>0</v>
      </c>
      <c r="I27" t="str">
        <f ca="1">_xlfn.FORMULATEXT(H27)</f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</row>
    <row r="37" spans="1:11" x14ac:dyDescent="0.45">
      <c r="B37" t="s">
        <v>88</v>
      </c>
      <c r="C37" s="6"/>
      <c r="D37" s="6"/>
      <c r="E37" s="6"/>
      <c r="F37" s="6"/>
      <c r="G37" s="6"/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</row>
    <row r="39" spans="1:11" x14ac:dyDescent="0.45">
      <c r="B39" t="s">
        <v>137</v>
      </c>
      <c r="C39">
        <f t="shared" ref="C39:H39" si="6">SUM(C27:C38)</f>
        <v>150485</v>
      </c>
      <c r="D39">
        <f t="shared" si="6"/>
        <v>177263</v>
      </c>
      <c r="E39">
        <f t="shared" si="6"/>
        <v>183166</v>
      </c>
      <c r="F39">
        <f t="shared" si="6"/>
        <v>216782</v>
      </c>
      <c r="G39">
        <f t="shared" si="6"/>
        <v>281010</v>
      </c>
      <c r="H39">
        <f t="shared" si="6"/>
        <v>0</v>
      </c>
      <c r="I39" t="str">
        <f ca="1">_xlfn.FORMULATEXT(H39)</f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</row>
    <row r="42" spans="1:11" s="33" customFormat="1" x14ac:dyDescent="0.45">
      <c r="B42" t="s">
        <v>75</v>
      </c>
      <c r="C42">
        <f t="shared" ref="C42:H42" si="7">SUM(C39:C41)</f>
        <v>183506</v>
      </c>
      <c r="D42">
        <f t="shared" si="7"/>
        <v>208366</v>
      </c>
      <c r="E42">
        <f t="shared" si="7"/>
        <v>214310</v>
      </c>
      <c r="F42">
        <f t="shared" si="7"/>
        <v>248627</v>
      </c>
      <c r="G42">
        <f t="shared" si="7"/>
        <v>315662</v>
      </c>
      <c r="H42">
        <f t="shared" si="7"/>
        <v>0</v>
      </c>
      <c r="I42" t="str">
        <f ca="1">_xlfn.FORMULATEXT(H42)</f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</row>
    <row r="45" spans="1:11" s="33" customFormat="1" x14ac:dyDescent="0.45">
      <c r="A45" t="s">
        <v>74</v>
      </c>
      <c r="B45"/>
      <c r="C45">
        <f t="shared" ref="C45:H45" si="8">SUM(C42:C44)</f>
        <v>246008</v>
      </c>
      <c r="D45">
        <f t="shared" si="8"/>
        <v>265167</v>
      </c>
      <c r="E45">
        <f t="shared" si="8"/>
        <v>275651</v>
      </c>
      <c r="F45">
        <f t="shared" si="8"/>
        <v>303202</v>
      </c>
      <c r="G45">
        <f t="shared" si="8"/>
        <v>381312</v>
      </c>
      <c r="H45">
        <f t="shared" si="8"/>
        <v>0</v>
      </c>
      <c r="I45" t="str">
        <f ca="1">_xlfn.FORMULATEXT(H45)</f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/>
      <c r="D7" s="30">
        <v>0.65</v>
      </c>
      <c r="F7" s="29"/>
      <c r="G7" s="76" t="e">
        <f ca="1">_xlfn.FORMULATEXT(C7)</f>
        <v>#N/A</v>
      </c>
    </row>
    <row r="8" spans="1:19" x14ac:dyDescent="0.45">
      <c r="B8" s="17" t="s">
        <v>95</v>
      </c>
      <c r="C8" s="75"/>
      <c r="D8" s="18"/>
      <c r="F8" s="29"/>
      <c r="G8" s="76" t="e">
        <f ca="1">_xlfn.FORMULATEXT(C8)</f>
        <v>#N/A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/>
      <c r="D12" s="30">
        <v>0.73</v>
      </c>
      <c r="E12" s="18"/>
      <c r="F12" s="17"/>
      <c r="G12" s="76" t="e">
        <f ca="1">_xlfn.FORMULATEXT(C12)</f>
        <v>#N/A</v>
      </c>
    </row>
    <row r="13" spans="1:19" x14ac:dyDescent="0.45">
      <c r="B13" s="17" t="s">
        <v>131</v>
      </c>
      <c r="C13" s="74"/>
      <c r="D13" s="18"/>
      <c r="E13" s="18"/>
      <c r="F13" s="17"/>
      <c r="G13" s="76" t="e">
        <f ca="1">_xlfn.FORMULATEXT(C13)</f>
        <v>#N/A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19" ht="15.75" x14ac:dyDescent="0.45">
      <c r="A17" s="28" t="s">
        <v>97</v>
      </c>
    </row>
    <row r="18" spans="1:19" x14ac:dyDescent="0.45">
      <c r="B18" t="s">
        <v>98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19" x14ac:dyDescent="0.45">
      <c r="B21" t="s">
        <v>100</v>
      </c>
      <c r="C21" s="30">
        <v>0.9</v>
      </c>
    </row>
    <row r="22" spans="1:19" x14ac:dyDescent="0.45">
      <c r="B22" t="s">
        <v>101</v>
      </c>
      <c r="C22" s="32"/>
      <c r="D22" t="str">
        <f>[2]!FR(C22)</f>
        <v/>
      </c>
    </row>
    <row r="23" spans="1:19" x14ac:dyDescent="0.45">
      <c r="B23" t="s">
        <v>102</v>
      </c>
      <c r="C23" s="15"/>
      <c r="D23" t="str">
        <f>[2]!FR(C23)</f>
        <v/>
      </c>
    </row>
    <row r="25" spans="1:19" x14ac:dyDescent="0.45">
      <c r="B25" t="s">
        <v>103</v>
      </c>
      <c r="C25" s="30">
        <v>0.7</v>
      </c>
    </row>
    <row r="26" spans="1:19" x14ac:dyDescent="0.45">
      <c r="B26" t="s">
        <v>104</v>
      </c>
      <c r="C26" s="18">
        <f>1-C25</f>
        <v>0.30000000000000004</v>
      </c>
    </row>
    <row r="27" spans="1:19" x14ac:dyDescent="0.45">
      <c r="B27" t="s">
        <v>105</v>
      </c>
      <c r="C27" s="30">
        <v>0.2</v>
      </c>
    </row>
    <row r="29" spans="1:19" x14ac:dyDescent="0.45">
      <c r="B29" t="s">
        <v>106</v>
      </c>
      <c r="C29" s="30">
        <v>0.8</v>
      </c>
    </row>
    <row r="30" spans="1:19" x14ac:dyDescent="0.45">
      <c r="B30" t="s">
        <v>107</v>
      </c>
      <c r="C30" s="30">
        <v>0.95</v>
      </c>
    </row>
    <row r="31" spans="1:19" x14ac:dyDescent="0.45">
      <c r="B31" t="s">
        <v>108</v>
      </c>
      <c r="C31" s="30">
        <v>0.03</v>
      </c>
    </row>
    <row r="32" spans="1:19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/>
      <c r="L37" s="19"/>
      <c r="M37" s="19"/>
      <c r="N37" s="19"/>
      <c r="O37" s="30">
        <v>7.4999999999999997E-2</v>
      </c>
      <c r="P37" s="19"/>
      <c r="Q37" s="19"/>
      <c r="R37" s="19"/>
      <c r="S37" s="19"/>
    </row>
    <row r="38" spans="2:27" x14ac:dyDescent="0.45">
      <c r="B38" t="s">
        <v>217</v>
      </c>
    </row>
    <row r="39" spans="2:27" x14ac:dyDescent="0.45">
      <c r="B39" s="3" t="s">
        <v>112</v>
      </c>
    </row>
    <row r="40" spans="2:27" x14ac:dyDescent="0.45">
      <c r="B40" s="3" t="s">
        <v>113</v>
      </c>
    </row>
    <row r="42" spans="2:27" x14ac:dyDescent="0.45">
      <c r="B42" t="s">
        <v>114</v>
      </c>
    </row>
    <row r="43" spans="2:27" x14ac:dyDescent="0.45">
      <c r="B43" t="s">
        <v>115</v>
      </c>
    </row>
    <row r="44" spans="2:27" x14ac:dyDescent="0.45">
      <c r="B44" t="s">
        <v>116</v>
      </c>
    </row>
    <row r="45" spans="2:27" x14ac:dyDescent="0.45">
      <c r="B45" s="78" t="s">
        <v>5</v>
      </c>
    </row>
    <row r="47" spans="2:27" x14ac:dyDescent="0.45">
      <c r="B47" t="s">
        <v>7</v>
      </c>
      <c r="AA47" s="33"/>
    </row>
    <row r="48" spans="2:27" x14ac:dyDescent="0.45">
      <c r="B48" t="s">
        <v>8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50" spans="1:19" x14ac:dyDescent="0.45">
      <c r="B50" t="s">
        <v>117</v>
      </c>
    </row>
    <row r="51" spans="1:19" x14ac:dyDescent="0.45">
      <c r="B51" t="s">
        <v>118</v>
      </c>
    </row>
    <row r="53" spans="1:19" x14ac:dyDescent="0.45">
      <c r="B53" s="78" t="s">
        <v>15</v>
      </c>
    </row>
    <row r="54" spans="1:19" x14ac:dyDescent="0.45">
      <c r="B54" t="s">
        <v>16</v>
      </c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6" spans="1:19" ht="15.75" x14ac:dyDescent="0.45">
      <c r="A56" s="28" t="s">
        <v>94</v>
      </c>
    </row>
    <row r="57" spans="1:19" x14ac:dyDescent="0.45">
      <c r="B57" t="s">
        <v>98</v>
      </c>
    </row>
    <row r="58" spans="1:19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19" x14ac:dyDescent="0.45">
      <c r="B60" t="s">
        <v>100</v>
      </c>
      <c r="C60" s="30">
        <v>0.9</v>
      </c>
    </row>
    <row r="61" spans="1:19" x14ac:dyDescent="0.45">
      <c r="B61" t="str">
        <f>"Peak market share (" &amp; YEAR(INDEX(I3:S3,MATCH(MAX(I72:S72),I72:S72,0))) &amp; ")"</f>
        <v>Peak market share (2027)</v>
      </c>
      <c r="C61" s="32"/>
    </row>
    <row r="63" spans="1:19" x14ac:dyDescent="0.45">
      <c r="B63" t="s">
        <v>103</v>
      </c>
      <c r="C63" s="30">
        <v>0</v>
      </c>
    </row>
    <row r="64" spans="1:19" x14ac:dyDescent="0.45">
      <c r="B64" t="s">
        <v>105</v>
      </c>
      <c r="C64" s="30">
        <v>0.3</v>
      </c>
    </row>
    <row r="66" spans="2:19" x14ac:dyDescent="0.45">
      <c r="B66" t="s">
        <v>106</v>
      </c>
      <c r="C66" s="30">
        <v>0.85</v>
      </c>
    </row>
    <row r="67" spans="2:19" x14ac:dyDescent="0.45">
      <c r="B67" t="s">
        <v>107</v>
      </c>
      <c r="C67" s="30">
        <v>0.95</v>
      </c>
    </row>
    <row r="68" spans="2:19" x14ac:dyDescent="0.45">
      <c r="B68" t="s">
        <v>214</v>
      </c>
      <c r="C68" s="23">
        <v>0.03</v>
      </c>
    </row>
    <row r="69" spans="2:19" x14ac:dyDescent="0.45">
      <c r="B69" t="s">
        <v>109</v>
      </c>
      <c r="C69" s="22">
        <v>0</v>
      </c>
    </row>
    <row r="70" spans="2:19" x14ac:dyDescent="0.45">
      <c r="B70" t="s">
        <v>110</v>
      </c>
      <c r="C70" s="23">
        <v>0.25</v>
      </c>
    </row>
    <row r="72" spans="2:19" x14ac:dyDescent="0.45">
      <c r="B72" t="s">
        <v>111</v>
      </c>
      <c r="K72" s="25">
        <v>4.0000000000000001E-3</v>
      </c>
      <c r="L72" s="19"/>
      <c r="M72" s="19"/>
      <c r="N72" s="19"/>
      <c r="O72" s="19"/>
      <c r="P72" s="23">
        <v>2.5000000000000001E-2</v>
      </c>
      <c r="Q72" s="19"/>
      <c r="R72" s="19"/>
      <c r="S72" s="19"/>
    </row>
    <row r="73" spans="2:19" x14ac:dyDescent="0.45">
      <c r="B73" t="s">
        <v>217</v>
      </c>
    </row>
    <row r="74" spans="2:19" x14ac:dyDescent="0.45">
      <c r="B74" s="3" t="s">
        <v>112</v>
      </c>
    </row>
    <row r="75" spans="2:19" x14ac:dyDescent="0.45">
      <c r="B75" s="3" t="s">
        <v>113</v>
      </c>
    </row>
    <row r="77" spans="2:19" x14ac:dyDescent="0.45">
      <c r="B77" t="s">
        <v>114</v>
      </c>
    </row>
    <row r="78" spans="2:19" x14ac:dyDescent="0.45">
      <c r="B78" t="s">
        <v>115</v>
      </c>
    </row>
    <row r="79" spans="2:19" x14ac:dyDescent="0.45">
      <c r="B79" t="s">
        <v>116</v>
      </c>
    </row>
    <row r="80" spans="2:19" x14ac:dyDescent="0.45">
      <c r="B80" s="78" t="s">
        <v>5</v>
      </c>
    </row>
    <row r="82" spans="1:19" x14ac:dyDescent="0.45">
      <c r="B82" t="s">
        <v>7</v>
      </c>
    </row>
    <row r="83" spans="1:19" x14ac:dyDescent="0.45">
      <c r="B83" t="s">
        <v>8</v>
      </c>
      <c r="K83" s="19"/>
      <c r="L83" s="19"/>
      <c r="M83" s="19"/>
      <c r="N83" s="19"/>
      <c r="O83" s="19"/>
      <c r="P83" s="19"/>
      <c r="Q83" s="19"/>
      <c r="R83" s="19"/>
      <c r="S83" s="19"/>
    </row>
    <row r="85" spans="1:19" x14ac:dyDescent="0.45">
      <c r="B85" t="s">
        <v>117</v>
      </c>
    </row>
    <row r="86" spans="1:19" x14ac:dyDescent="0.45">
      <c r="B86" t="s">
        <v>118</v>
      </c>
    </row>
    <row r="88" spans="1:19" x14ac:dyDescent="0.45">
      <c r="B88" s="78" t="s">
        <v>15</v>
      </c>
    </row>
    <row r="89" spans="1:19" x14ac:dyDescent="0.45">
      <c r="B89" t="s">
        <v>16</v>
      </c>
      <c r="K89" s="19"/>
      <c r="L89" s="19"/>
      <c r="M89" s="19"/>
      <c r="N89" s="19"/>
      <c r="O89" s="19"/>
      <c r="P89" s="19"/>
      <c r="Q89" s="19"/>
      <c r="R89" s="19"/>
      <c r="S89" s="19"/>
    </row>
    <row r="91" spans="1:19" ht="15.75" x14ac:dyDescent="0.45">
      <c r="A91" s="34" t="s">
        <v>133</v>
      </c>
      <c r="B91" s="35"/>
      <c r="H91" s="36"/>
    </row>
    <row r="92" spans="1:19" x14ac:dyDescent="0.45">
      <c r="B92" t="s">
        <v>3</v>
      </c>
    </row>
    <row r="93" spans="1:19" x14ac:dyDescent="0.45">
      <c r="B93" t="s">
        <v>7</v>
      </c>
    </row>
    <row r="94" spans="1:19" x14ac:dyDescent="0.45">
      <c r="B94" t="s">
        <v>8</v>
      </c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 x14ac:dyDescent="0.45">
      <c r="B95" t="s">
        <v>119</v>
      </c>
    </row>
    <row r="96" spans="1:19" x14ac:dyDescent="0.45">
      <c r="B96" t="s">
        <v>15</v>
      </c>
    </row>
    <row r="97" spans="1:22" x14ac:dyDescent="0.45">
      <c r="B97" t="s">
        <v>16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V100" s="33"/>
    </row>
    <row r="101" spans="1:22" x14ac:dyDescent="0.45">
      <c r="B101" t="s">
        <v>7</v>
      </c>
      <c r="V101" s="33"/>
    </row>
    <row r="102" spans="1:22" x14ac:dyDescent="0.45">
      <c r="B102" t="s">
        <v>8</v>
      </c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22" x14ac:dyDescent="0.45">
      <c r="B103" t="s">
        <v>119</v>
      </c>
    </row>
    <row r="104" spans="1:22" x14ac:dyDescent="0.45">
      <c r="B104" t="s">
        <v>15</v>
      </c>
      <c r="V104" s="33"/>
    </row>
    <row r="105" spans="1:22" x14ac:dyDescent="0.45">
      <c r="B105" t="s">
        <v>16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CF30C1-B6DE-4338-A9AB-161588067869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C37B3949-AF63-40BA-8524-26292ADB4953}"/>
</file>

<file path=customXml/itemProps3.xml><?xml version="1.0" encoding="utf-8"?>
<ds:datastoreItem xmlns:ds="http://schemas.openxmlformats.org/officeDocument/2006/customXml" ds:itemID="{86B5737E-23ED-4C02-A880-2D85B5DF79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2026-01-21T09:05:14Z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