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G:\.shortcut-targets-by-id\1MBDZZeNyhVnxXzbMsHNkDofQPl_MSOrm\Real Estate Investing\13220 Real Estate Financing\eLearning\2b. Loan Amortization Workout\"/>
    </mc:Choice>
  </mc:AlternateContent>
  <xr:revisionPtr revIDLastSave="0" documentId="13_ncr:1_{4353A6AA-62AD-4625-99A4-926244881BCE}" xr6:coauthVersionLast="47" xr6:coauthVersionMax="47" xr10:uidLastSave="{00000000-0000-0000-0000-000000000000}"/>
  <bookViews>
    <workbookView xWindow="33180" yWindow="690" windowWidth="18195" windowHeight="12870" activeTab="2" xr2:uid="{00000000-000D-0000-FFFF-FFFF00000000}"/>
  </bookViews>
  <sheets>
    <sheet name="Welcome" sheetId="1" r:id="rId1"/>
    <sheet name="Info" sheetId="6" r:id="rId2"/>
    <sheet name="Tab" sheetId="2" r:id="rId3"/>
  </sheets>
  <definedNames>
    <definedName name="Amort">Tab!$C$8</definedName>
    <definedName name="IO">Tab!#REF!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rate">Tab!$C$9</definedName>
    <definedName name="Switch">Info!$N$10</definedName>
    <definedName name="Term">Tab!$C$10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  <c r="D16" i="2"/>
  <c r="D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15" i="2"/>
  <c r="C15" i="2" l="1"/>
  <c r="H14" i="2"/>
  <c r="A1" i="2"/>
  <c r="G11" i="2"/>
  <c r="B15" i="2"/>
  <c r="H12" i="2"/>
  <c r="D8" i="2"/>
  <c r="F10" i="2"/>
  <c r="E9" i="2"/>
  <c r="G15" i="2" l="1"/>
  <c r="E15" i="2" s="1"/>
  <c r="C16" i="2"/>
  <c r="A7" i="1"/>
  <c r="H15" i="2" l="1"/>
  <c r="G16" i="2" s="1"/>
  <c r="E16" i="2" s="1"/>
  <c r="C17" i="2"/>
  <c r="A1" i="6"/>
  <c r="C18" i="2" l="1"/>
  <c r="H16" i="2"/>
  <c r="D17" i="2" s="1"/>
  <c r="C19" i="2" l="1"/>
  <c r="G17" i="2"/>
  <c r="E17" i="2" s="1"/>
  <c r="H17" i="2" l="1"/>
  <c r="C20" i="2"/>
  <c r="D18" i="2" l="1"/>
  <c r="G18" i="2" s="1"/>
  <c r="E18" i="2" s="1"/>
  <c r="H18" i="2"/>
  <c r="C21" i="2"/>
  <c r="D19" i="2" l="1"/>
  <c r="G19" i="2" s="1"/>
  <c r="E19" i="2" s="1"/>
  <c r="H19" i="2"/>
  <c r="C22" i="2"/>
  <c r="D20" i="2" l="1"/>
  <c r="G20" i="2" s="1"/>
  <c r="E20" i="2" s="1"/>
  <c r="H20" i="2"/>
  <c r="C23" i="2"/>
  <c r="D21" i="2" l="1"/>
  <c r="G21" i="2" s="1"/>
  <c r="E21" i="2" s="1"/>
  <c r="H21" i="2"/>
  <c r="C24" i="2"/>
  <c r="D22" i="2" l="1"/>
  <c r="G22" i="2" s="1"/>
  <c r="E22" i="2" s="1"/>
  <c r="H22" i="2"/>
  <c r="C25" i="2"/>
  <c r="D23" i="2" l="1"/>
  <c r="G23" i="2" s="1"/>
  <c r="E23" i="2" s="1"/>
  <c r="H23" i="2"/>
  <c r="C26" i="2"/>
  <c r="D24" i="2" l="1"/>
  <c r="G24" i="2" s="1"/>
  <c r="E24" i="2" s="1"/>
  <c r="H24" i="2"/>
  <c r="C27" i="2"/>
  <c r="D25" i="2" l="1"/>
  <c r="G25" i="2" s="1"/>
  <c r="E25" i="2" s="1"/>
  <c r="H25" i="2"/>
  <c r="C28" i="2"/>
  <c r="D26" i="2" l="1"/>
  <c r="G26" i="2" s="1"/>
  <c r="E26" i="2" s="1"/>
  <c r="H26" i="2"/>
  <c r="C29" i="2"/>
  <c r="D27" i="2" l="1"/>
  <c r="G27" i="2" s="1"/>
  <c r="E27" i="2" s="1"/>
  <c r="H27" i="2"/>
  <c r="C30" i="2"/>
  <c r="D28" i="2" l="1"/>
  <c r="G28" i="2" s="1"/>
  <c r="E28" i="2" s="1"/>
  <c r="C31" i="2"/>
  <c r="H28" i="2" l="1"/>
  <c r="C32" i="2"/>
  <c r="D29" i="2" l="1"/>
  <c r="H29" i="2" s="1"/>
  <c r="C33" i="2"/>
  <c r="D30" i="2" l="1"/>
  <c r="H30" i="2" s="1"/>
  <c r="G29" i="2"/>
  <c r="E29" i="2" s="1"/>
  <c r="C34" i="2"/>
  <c r="D31" i="2" l="1"/>
  <c r="H31" i="2" s="1"/>
  <c r="G30" i="2"/>
  <c r="E30" i="2" s="1"/>
  <c r="C35" i="2"/>
  <c r="D32" i="2" l="1"/>
  <c r="H32" i="2" s="1"/>
  <c r="G31" i="2"/>
  <c r="E31" i="2" s="1"/>
  <c r="C36" i="2"/>
  <c r="D33" i="2" l="1"/>
  <c r="H33" i="2" s="1"/>
  <c r="G32" i="2"/>
  <c r="E32" i="2" s="1"/>
  <c r="C37" i="2"/>
  <c r="D34" i="2" l="1"/>
  <c r="H34" i="2" s="1"/>
  <c r="G33" i="2"/>
  <c r="E33" i="2" s="1"/>
  <c r="C38" i="2"/>
  <c r="D35" i="2" l="1"/>
  <c r="H35" i="2" s="1"/>
  <c r="G34" i="2"/>
  <c r="E34" i="2" s="1"/>
  <c r="C39" i="2"/>
  <c r="D36" i="2" l="1"/>
  <c r="H36" i="2" s="1"/>
  <c r="G35" i="2"/>
  <c r="E35" i="2" s="1"/>
  <c r="C40" i="2"/>
  <c r="D37" i="2" l="1"/>
  <c r="H37" i="2" s="1"/>
  <c r="G36" i="2"/>
  <c r="E36" i="2" s="1"/>
  <c r="C41" i="2"/>
  <c r="D38" i="2" l="1"/>
  <c r="H38" i="2" s="1"/>
  <c r="G37" i="2"/>
  <c r="E37" i="2" s="1"/>
  <c r="C42" i="2"/>
  <c r="D39" i="2" l="1"/>
  <c r="H39" i="2" s="1"/>
  <c r="G38" i="2"/>
  <c r="E38" i="2" s="1"/>
  <c r="C43" i="2"/>
  <c r="D40" i="2" l="1"/>
  <c r="H40" i="2" s="1"/>
  <c r="G39" i="2"/>
  <c r="E39" i="2" s="1"/>
  <c r="C44" i="2"/>
  <c r="D41" i="2" l="1"/>
  <c r="H41" i="2" s="1"/>
  <c r="G40" i="2"/>
  <c r="E40" i="2" s="1"/>
  <c r="C45" i="2"/>
  <c r="D42" i="2" l="1"/>
  <c r="H42" i="2" s="1"/>
  <c r="G41" i="2"/>
  <c r="E41" i="2" s="1"/>
  <c r="C46" i="2"/>
  <c r="D43" i="2" l="1"/>
  <c r="H43" i="2" s="1"/>
  <c r="G42" i="2"/>
  <c r="E42" i="2" s="1"/>
  <c r="C47" i="2"/>
  <c r="D44" i="2" l="1"/>
  <c r="H44" i="2" s="1"/>
  <c r="G43" i="2"/>
  <c r="E43" i="2" s="1"/>
  <c r="C48" i="2"/>
  <c r="D45" i="2" l="1"/>
  <c r="H45" i="2" s="1"/>
  <c r="G44" i="2"/>
  <c r="E44" i="2" s="1"/>
  <c r="C49" i="2"/>
  <c r="D46" i="2" l="1"/>
  <c r="H46" i="2" s="1"/>
  <c r="G45" i="2"/>
  <c r="E45" i="2" s="1"/>
  <c r="C50" i="2"/>
  <c r="D47" i="2" l="1"/>
  <c r="H47" i="2" s="1"/>
  <c r="G46" i="2"/>
  <c r="E46" i="2" s="1"/>
  <c r="C51" i="2"/>
  <c r="D48" i="2" l="1"/>
  <c r="H48" i="2" s="1"/>
  <c r="G47" i="2"/>
  <c r="E47" i="2" s="1"/>
  <c r="C52" i="2"/>
  <c r="D49" i="2" l="1"/>
  <c r="H49" i="2" s="1"/>
  <c r="G48" i="2"/>
  <c r="E48" i="2" s="1"/>
  <c r="C53" i="2"/>
  <c r="D50" i="2" l="1"/>
  <c r="H50" i="2" s="1"/>
  <c r="G49" i="2"/>
  <c r="E49" i="2" s="1"/>
  <c r="C54" i="2"/>
  <c r="D51" i="2" l="1"/>
  <c r="H51" i="2" s="1"/>
  <c r="G50" i="2"/>
  <c r="E50" i="2" s="1"/>
  <c r="C55" i="2"/>
  <c r="D52" i="2" l="1"/>
  <c r="H52" i="2" s="1"/>
  <c r="G51" i="2"/>
  <c r="E51" i="2" s="1"/>
  <c r="C56" i="2"/>
  <c r="D53" i="2" l="1"/>
  <c r="H53" i="2" s="1"/>
  <c r="G52" i="2"/>
  <c r="E52" i="2" s="1"/>
  <c r="C57" i="2"/>
  <c r="D54" i="2" l="1"/>
  <c r="H54" i="2" s="1"/>
  <c r="G53" i="2"/>
  <c r="E53" i="2" s="1"/>
  <c r="C58" i="2"/>
  <c r="D55" i="2" l="1"/>
  <c r="H55" i="2" s="1"/>
  <c r="G54" i="2"/>
  <c r="E54" i="2" s="1"/>
  <c r="C59" i="2"/>
  <c r="D56" i="2" l="1"/>
  <c r="H56" i="2" s="1"/>
  <c r="G55" i="2"/>
  <c r="E55" i="2" s="1"/>
  <c r="C60" i="2"/>
  <c r="D57" i="2" l="1"/>
  <c r="H57" i="2" s="1"/>
  <c r="G56" i="2"/>
  <c r="E56" i="2" s="1"/>
  <c r="C61" i="2"/>
  <c r="D58" i="2" l="1"/>
  <c r="H58" i="2" s="1"/>
  <c r="G57" i="2"/>
  <c r="E57" i="2" s="1"/>
  <c r="C62" i="2"/>
  <c r="D59" i="2" l="1"/>
  <c r="H59" i="2" s="1"/>
  <c r="G58" i="2"/>
  <c r="E58" i="2" s="1"/>
  <c r="C63" i="2"/>
  <c r="D60" i="2" l="1"/>
  <c r="H60" i="2" s="1"/>
  <c r="G59" i="2"/>
  <c r="E59" i="2" s="1"/>
  <c r="C64" i="2"/>
  <c r="D61" i="2" l="1"/>
  <c r="H61" i="2" s="1"/>
  <c r="G60" i="2"/>
  <c r="E60" i="2" s="1"/>
  <c r="C65" i="2"/>
  <c r="D62" i="2" l="1"/>
  <c r="H62" i="2" s="1"/>
  <c r="G61" i="2"/>
  <c r="E61" i="2" s="1"/>
  <c r="C66" i="2"/>
  <c r="D63" i="2" l="1"/>
  <c r="H63" i="2" s="1"/>
  <c r="G62" i="2"/>
  <c r="E62" i="2" s="1"/>
  <c r="C67" i="2"/>
  <c r="D64" i="2" l="1"/>
  <c r="H64" i="2" s="1"/>
  <c r="G63" i="2"/>
  <c r="E63" i="2" s="1"/>
  <c r="C68" i="2"/>
  <c r="D65" i="2" l="1"/>
  <c r="H65" i="2" s="1"/>
  <c r="G64" i="2"/>
  <c r="E64" i="2" s="1"/>
  <c r="C69" i="2"/>
  <c r="D66" i="2" l="1"/>
  <c r="H66" i="2" s="1"/>
  <c r="G65" i="2"/>
  <c r="E65" i="2" s="1"/>
  <c r="C70" i="2"/>
  <c r="D67" i="2" l="1"/>
  <c r="H67" i="2" s="1"/>
  <c r="G66" i="2"/>
  <c r="E66" i="2" s="1"/>
  <c r="C71" i="2"/>
  <c r="D68" i="2" l="1"/>
  <c r="H68" i="2" s="1"/>
  <c r="D69" i="2" s="1"/>
  <c r="G67" i="2"/>
  <c r="E67" i="2" s="1"/>
  <c r="G69" i="2"/>
  <c r="E69" i="2" s="1"/>
  <c r="C72" i="2"/>
  <c r="G68" i="2" l="1"/>
  <c r="E68" i="2" s="1"/>
  <c r="H69" i="2"/>
  <c r="D70" i="2" s="1"/>
  <c r="C73" i="2"/>
  <c r="G70" i="2" l="1"/>
  <c r="E70" i="2" s="1"/>
  <c r="H70" i="2"/>
  <c r="C74" i="2"/>
  <c r="D71" i="2" l="1"/>
  <c r="G71" i="2" s="1"/>
  <c r="E71" i="2" s="1"/>
  <c r="H71" i="2"/>
  <c r="C75" i="2"/>
  <c r="D72" i="2" l="1"/>
  <c r="G72" i="2" s="1"/>
  <c r="E72" i="2" s="1"/>
  <c r="H72" i="2"/>
  <c r="C76" i="2"/>
  <c r="D73" i="2" l="1"/>
  <c r="H73" i="2" s="1"/>
  <c r="C77" i="2"/>
  <c r="D74" i="2" l="1"/>
  <c r="H74" i="2" s="1"/>
  <c r="G73" i="2"/>
  <c r="E73" i="2" s="1"/>
  <c r="C78" i="2"/>
  <c r="D75" i="2" l="1"/>
  <c r="H75" i="2" s="1"/>
  <c r="G74" i="2"/>
  <c r="E74" i="2" s="1"/>
  <c r="C79" i="2"/>
  <c r="D76" i="2" l="1"/>
  <c r="H76" i="2" s="1"/>
  <c r="G75" i="2"/>
  <c r="E75" i="2" s="1"/>
  <c r="C80" i="2"/>
  <c r="D77" i="2" l="1"/>
  <c r="H77" i="2" s="1"/>
  <c r="G76" i="2"/>
  <c r="E76" i="2" s="1"/>
  <c r="C81" i="2"/>
  <c r="D78" i="2" l="1"/>
  <c r="H78" i="2" s="1"/>
  <c r="G77" i="2"/>
  <c r="E77" i="2" s="1"/>
  <c r="C82" i="2"/>
  <c r="D79" i="2" l="1"/>
  <c r="H79" i="2" s="1"/>
  <c r="G78" i="2"/>
  <c r="E78" i="2" s="1"/>
  <c r="C83" i="2"/>
  <c r="D80" i="2" l="1"/>
  <c r="H80" i="2" s="1"/>
  <c r="G79" i="2"/>
  <c r="E79" i="2" s="1"/>
  <c r="C84" i="2"/>
  <c r="D81" i="2" l="1"/>
  <c r="H81" i="2" s="1"/>
  <c r="G80" i="2"/>
  <c r="E80" i="2" s="1"/>
  <c r="C85" i="2"/>
  <c r="D82" i="2" l="1"/>
  <c r="H82" i="2" s="1"/>
  <c r="G81" i="2"/>
  <c r="E81" i="2" s="1"/>
  <c r="C86" i="2"/>
  <c r="D83" i="2" l="1"/>
  <c r="H83" i="2" s="1"/>
  <c r="G82" i="2"/>
  <c r="E82" i="2" s="1"/>
  <c r="C87" i="2"/>
  <c r="D84" i="2" l="1"/>
  <c r="H84" i="2" s="1"/>
  <c r="G83" i="2"/>
  <c r="E83" i="2" s="1"/>
  <c r="C88" i="2"/>
  <c r="D85" i="2" l="1"/>
  <c r="H85" i="2" s="1"/>
  <c r="G84" i="2"/>
  <c r="E84" i="2" s="1"/>
  <c r="C89" i="2"/>
  <c r="D86" i="2" l="1"/>
  <c r="H86" i="2" s="1"/>
  <c r="G85" i="2"/>
  <c r="E85" i="2" s="1"/>
  <c r="C90" i="2"/>
  <c r="D87" i="2" l="1"/>
  <c r="H87" i="2" s="1"/>
  <c r="G86" i="2"/>
  <c r="E86" i="2" s="1"/>
  <c r="C91" i="2"/>
  <c r="D88" i="2" l="1"/>
  <c r="H88" i="2" s="1"/>
  <c r="G87" i="2"/>
  <c r="E87" i="2" s="1"/>
  <c r="C92" i="2"/>
  <c r="D89" i="2" l="1"/>
  <c r="H89" i="2" s="1"/>
  <c r="G88" i="2"/>
  <c r="E88" i="2" s="1"/>
  <c r="C93" i="2"/>
  <c r="D90" i="2" l="1"/>
  <c r="H90" i="2" s="1"/>
  <c r="G89" i="2"/>
  <c r="E89" i="2" s="1"/>
  <c r="C94" i="2"/>
  <c r="D91" i="2" l="1"/>
  <c r="H91" i="2" s="1"/>
  <c r="G90" i="2"/>
  <c r="E90" i="2" s="1"/>
  <c r="C95" i="2"/>
  <c r="D92" i="2" l="1"/>
  <c r="H92" i="2" s="1"/>
  <c r="G91" i="2"/>
  <c r="E91" i="2" s="1"/>
  <c r="C96" i="2"/>
  <c r="D93" i="2" l="1"/>
  <c r="H93" i="2" s="1"/>
  <c r="G92" i="2"/>
  <c r="E92" i="2" s="1"/>
  <c r="C97" i="2"/>
  <c r="D94" i="2" l="1"/>
  <c r="H94" i="2" s="1"/>
  <c r="G93" i="2"/>
  <c r="E93" i="2" s="1"/>
  <c r="C98" i="2"/>
  <c r="D95" i="2" l="1"/>
  <c r="H95" i="2" s="1"/>
  <c r="G94" i="2"/>
  <c r="E94" i="2" s="1"/>
  <c r="C99" i="2"/>
  <c r="D96" i="2" l="1"/>
  <c r="H96" i="2" s="1"/>
  <c r="G95" i="2"/>
  <c r="E95" i="2" s="1"/>
  <c r="C100" i="2"/>
  <c r="D97" i="2" l="1"/>
  <c r="H97" i="2" s="1"/>
  <c r="G96" i="2"/>
  <c r="E96" i="2" s="1"/>
  <c r="C101" i="2"/>
  <c r="D98" i="2" l="1"/>
  <c r="H98" i="2" s="1"/>
  <c r="G97" i="2"/>
  <c r="E97" i="2" s="1"/>
  <c r="C102" i="2"/>
  <c r="D99" i="2" l="1"/>
  <c r="H99" i="2" s="1"/>
  <c r="G98" i="2"/>
  <c r="E98" i="2" s="1"/>
  <c r="C103" i="2"/>
  <c r="D100" i="2" l="1"/>
  <c r="H100" i="2" s="1"/>
  <c r="G99" i="2"/>
  <c r="E99" i="2" s="1"/>
  <c r="C104" i="2"/>
  <c r="D101" i="2" l="1"/>
  <c r="H101" i="2" s="1"/>
  <c r="G100" i="2"/>
  <c r="E100" i="2" s="1"/>
  <c r="C105" i="2"/>
  <c r="D102" i="2" l="1"/>
  <c r="H102" i="2" s="1"/>
  <c r="G101" i="2"/>
  <c r="E101" i="2" s="1"/>
  <c r="C106" i="2"/>
  <c r="D103" i="2" l="1"/>
  <c r="H103" i="2" s="1"/>
  <c r="G102" i="2"/>
  <c r="E102" i="2" s="1"/>
  <c r="C107" i="2"/>
  <c r="D104" i="2" l="1"/>
  <c r="H104" i="2" s="1"/>
  <c r="G103" i="2"/>
  <c r="E103" i="2" s="1"/>
  <c r="C108" i="2"/>
  <c r="D105" i="2" l="1"/>
  <c r="H105" i="2" s="1"/>
  <c r="G104" i="2"/>
  <c r="E104" i="2" s="1"/>
  <c r="C109" i="2"/>
  <c r="D106" i="2" l="1"/>
  <c r="H106" i="2" s="1"/>
  <c r="G105" i="2"/>
  <c r="E105" i="2" s="1"/>
  <c r="C110" i="2"/>
  <c r="D107" i="2" l="1"/>
  <c r="H107" i="2" s="1"/>
  <c r="G106" i="2"/>
  <c r="E106" i="2" s="1"/>
  <c r="C111" i="2"/>
  <c r="D108" i="2" l="1"/>
  <c r="H108" i="2" s="1"/>
  <c r="G107" i="2"/>
  <c r="E107" i="2" s="1"/>
  <c r="C112" i="2"/>
  <c r="D109" i="2" l="1"/>
  <c r="H109" i="2" s="1"/>
  <c r="G108" i="2"/>
  <c r="E108" i="2" s="1"/>
  <c r="C113" i="2"/>
  <c r="D110" i="2" l="1"/>
  <c r="H110" i="2" s="1"/>
  <c r="D111" i="2" s="1"/>
  <c r="G109" i="2"/>
  <c r="E109" i="2" s="1"/>
  <c r="G111" i="2"/>
  <c r="E111" i="2" s="1"/>
  <c r="C114" i="2"/>
  <c r="G110" i="2" l="1"/>
  <c r="E110" i="2" s="1"/>
  <c r="H111" i="2"/>
  <c r="D112" i="2" s="1"/>
  <c r="C115" i="2"/>
  <c r="G112" i="2" l="1"/>
  <c r="E112" i="2" s="1"/>
  <c r="H112" i="2"/>
  <c r="C116" i="2"/>
  <c r="D113" i="2" l="1"/>
  <c r="G113" i="2" s="1"/>
  <c r="E113" i="2" s="1"/>
  <c r="H113" i="2"/>
  <c r="C117" i="2"/>
  <c r="D114" i="2" l="1"/>
  <c r="G114" i="2" s="1"/>
  <c r="E114" i="2" s="1"/>
  <c r="H114" i="2"/>
  <c r="C118" i="2"/>
  <c r="D115" i="2" l="1"/>
  <c r="H115" i="2" s="1"/>
  <c r="C119" i="2"/>
  <c r="D116" i="2" l="1"/>
  <c r="H116" i="2" s="1"/>
  <c r="G115" i="2"/>
  <c r="E115" i="2" s="1"/>
  <c r="C120" i="2"/>
  <c r="D117" i="2" l="1"/>
  <c r="H117" i="2" s="1"/>
  <c r="G116" i="2"/>
  <c r="E116" i="2" s="1"/>
  <c r="C121" i="2"/>
  <c r="D118" i="2" l="1"/>
  <c r="H118" i="2" s="1"/>
  <c r="G117" i="2"/>
  <c r="E117" i="2" s="1"/>
  <c r="C122" i="2"/>
  <c r="D119" i="2" l="1"/>
  <c r="H119" i="2" s="1"/>
  <c r="G118" i="2"/>
  <c r="E118" i="2" s="1"/>
  <c r="C123" i="2"/>
  <c r="D120" i="2" l="1"/>
  <c r="H120" i="2" s="1"/>
  <c r="G119" i="2"/>
  <c r="E119" i="2" s="1"/>
  <c r="C124" i="2"/>
  <c r="D121" i="2" l="1"/>
  <c r="H121" i="2" s="1"/>
  <c r="G120" i="2"/>
  <c r="E120" i="2" s="1"/>
  <c r="C125" i="2"/>
  <c r="D122" i="2" l="1"/>
  <c r="H122" i="2" s="1"/>
  <c r="G121" i="2"/>
  <c r="E121" i="2" s="1"/>
  <c r="C126" i="2"/>
  <c r="D123" i="2" l="1"/>
  <c r="H123" i="2" s="1"/>
  <c r="G122" i="2"/>
  <c r="E122" i="2" s="1"/>
  <c r="C127" i="2"/>
  <c r="D124" i="2" l="1"/>
  <c r="H124" i="2" s="1"/>
  <c r="G123" i="2"/>
  <c r="E123" i="2" s="1"/>
  <c r="C128" i="2"/>
  <c r="D125" i="2" l="1"/>
  <c r="H125" i="2" s="1"/>
  <c r="G124" i="2"/>
  <c r="E124" i="2" s="1"/>
  <c r="C129" i="2"/>
  <c r="D126" i="2" l="1"/>
  <c r="H126" i="2" s="1"/>
  <c r="G125" i="2"/>
  <c r="E125" i="2" s="1"/>
  <c r="C130" i="2"/>
  <c r="D127" i="2" l="1"/>
  <c r="H127" i="2" s="1"/>
  <c r="G126" i="2"/>
  <c r="E126" i="2" s="1"/>
  <c r="C131" i="2"/>
  <c r="D128" i="2" l="1"/>
  <c r="H128" i="2" s="1"/>
  <c r="G127" i="2"/>
  <c r="E127" i="2" s="1"/>
  <c r="C132" i="2"/>
  <c r="D129" i="2" l="1"/>
  <c r="H129" i="2" s="1"/>
  <c r="G128" i="2"/>
  <c r="E128" i="2" s="1"/>
  <c r="C133" i="2"/>
  <c r="D130" i="2" l="1"/>
  <c r="H130" i="2" s="1"/>
  <c r="G129" i="2"/>
  <c r="E129" i="2" s="1"/>
  <c r="C134" i="2"/>
  <c r="D131" i="2" l="1"/>
  <c r="H131" i="2" s="1"/>
  <c r="G130" i="2"/>
  <c r="E130" i="2" s="1"/>
  <c r="C135" i="2"/>
  <c r="D132" i="2" l="1"/>
  <c r="H132" i="2" s="1"/>
  <c r="G131" i="2"/>
  <c r="E131" i="2" s="1"/>
  <c r="C136" i="2"/>
  <c r="D133" i="2" l="1"/>
  <c r="H133" i="2" s="1"/>
  <c r="G132" i="2"/>
  <c r="E132" i="2" s="1"/>
  <c r="C137" i="2"/>
  <c r="F134" i="2" l="1"/>
  <c r="D134" i="2"/>
  <c r="G134" i="2" s="1"/>
  <c r="H134" i="2" s="1"/>
  <c r="G133" i="2"/>
  <c r="E133" i="2" s="1"/>
  <c r="E134" i="2"/>
  <c r="C138" i="2"/>
  <c r="D135" i="2" l="1"/>
  <c r="C139" i="2"/>
  <c r="G135" i="2" l="1"/>
  <c r="E135" i="2" s="1"/>
  <c r="H135" i="2"/>
  <c r="D136" i="2" s="1"/>
  <c r="C140" i="2"/>
  <c r="G136" i="2" l="1"/>
  <c r="E136" i="2" s="1"/>
  <c r="H136" i="2"/>
  <c r="D137" i="2" s="1"/>
  <c r="C141" i="2"/>
  <c r="G137" i="2" l="1"/>
  <c r="E137" i="2" s="1"/>
  <c r="H137" i="2"/>
  <c r="D138" i="2" s="1"/>
  <c r="C142" i="2"/>
  <c r="G138" i="2" l="1"/>
  <c r="E138" i="2" s="1"/>
  <c r="H138" i="2"/>
  <c r="D139" i="2" s="1"/>
  <c r="C143" i="2"/>
  <c r="G139" i="2" l="1"/>
  <c r="E139" i="2" s="1"/>
  <c r="H139" i="2"/>
  <c r="D140" i="2" s="1"/>
  <c r="C144" i="2"/>
  <c r="G140" i="2" l="1"/>
  <c r="E140" i="2" s="1"/>
  <c r="H140" i="2"/>
  <c r="D141" i="2" s="1"/>
  <c r="C145" i="2"/>
  <c r="G141" i="2" l="1"/>
  <c r="E141" i="2" s="1"/>
  <c r="H141" i="2"/>
  <c r="D142" i="2" s="1"/>
  <c r="C146" i="2"/>
  <c r="G142" i="2" l="1"/>
  <c r="E142" i="2" s="1"/>
  <c r="H142" i="2"/>
  <c r="D143" i="2" s="1"/>
  <c r="C147" i="2"/>
  <c r="G143" i="2" l="1"/>
  <c r="E143" i="2" s="1"/>
  <c r="H143" i="2"/>
  <c r="D144" i="2" s="1"/>
  <c r="C148" i="2"/>
  <c r="G144" i="2" l="1"/>
  <c r="E144" i="2" s="1"/>
  <c r="H144" i="2"/>
  <c r="D145" i="2" s="1"/>
  <c r="C149" i="2"/>
  <c r="G145" i="2" l="1"/>
  <c r="E145" i="2" s="1"/>
  <c r="H145" i="2"/>
  <c r="D146" i="2" s="1"/>
  <c r="C150" i="2"/>
  <c r="G146" i="2" l="1"/>
  <c r="E146" i="2" s="1"/>
  <c r="H146" i="2"/>
  <c r="D147" i="2" s="1"/>
  <c r="C151" i="2"/>
  <c r="G147" i="2" l="1"/>
  <c r="E147" i="2" s="1"/>
  <c r="H147" i="2"/>
  <c r="D148" i="2" s="1"/>
  <c r="C152" i="2"/>
  <c r="G148" i="2" l="1"/>
  <c r="E148" i="2" s="1"/>
  <c r="H148" i="2"/>
  <c r="D149" i="2" s="1"/>
  <c r="C153" i="2"/>
  <c r="G149" i="2" l="1"/>
  <c r="E149" i="2" s="1"/>
  <c r="H149" i="2"/>
  <c r="D150" i="2" s="1"/>
  <c r="C154" i="2"/>
  <c r="G150" i="2" l="1"/>
  <c r="E150" i="2" s="1"/>
  <c r="H150" i="2"/>
  <c r="D151" i="2" s="1"/>
  <c r="C155" i="2"/>
  <c r="G151" i="2" l="1"/>
  <c r="E151" i="2" s="1"/>
  <c r="H151" i="2"/>
  <c r="D152" i="2" s="1"/>
  <c r="C156" i="2"/>
  <c r="G152" i="2" l="1"/>
  <c r="E152" i="2" s="1"/>
  <c r="H152" i="2"/>
  <c r="D153" i="2" s="1"/>
  <c r="C157" i="2"/>
  <c r="G153" i="2" l="1"/>
  <c r="E153" i="2" s="1"/>
  <c r="H153" i="2"/>
  <c r="D154" i="2" s="1"/>
  <c r="C158" i="2"/>
  <c r="G154" i="2" l="1"/>
  <c r="E154" i="2" s="1"/>
  <c r="H154" i="2"/>
  <c r="D155" i="2" s="1"/>
  <c r="C159" i="2"/>
  <c r="G155" i="2" l="1"/>
  <c r="E155" i="2" s="1"/>
  <c r="H155" i="2"/>
  <c r="D156" i="2" s="1"/>
  <c r="C160" i="2"/>
  <c r="G156" i="2" l="1"/>
  <c r="E156" i="2" s="1"/>
  <c r="H156" i="2"/>
  <c r="D157" i="2" s="1"/>
  <c r="C161" i="2"/>
  <c r="G157" i="2" l="1"/>
  <c r="E157" i="2" s="1"/>
  <c r="H157" i="2"/>
  <c r="D158" i="2" s="1"/>
  <c r="C162" i="2"/>
  <c r="G158" i="2" l="1"/>
  <c r="E158" i="2" s="1"/>
  <c r="H158" i="2"/>
  <c r="D159" i="2" s="1"/>
  <c r="C163" i="2"/>
  <c r="G159" i="2" l="1"/>
  <c r="E159" i="2" s="1"/>
  <c r="H159" i="2"/>
  <c r="D160" i="2" s="1"/>
  <c r="C164" i="2"/>
  <c r="G160" i="2" l="1"/>
  <c r="E160" i="2" s="1"/>
  <c r="H160" i="2"/>
  <c r="D161" i="2" s="1"/>
  <c r="C165" i="2"/>
  <c r="G161" i="2" l="1"/>
  <c r="E161" i="2" s="1"/>
  <c r="H161" i="2"/>
  <c r="D162" i="2" s="1"/>
  <c r="C166" i="2"/>
  <c r="G162" i="2" l="1"/>
  <c r="E162" i="2" s="1"/>
  <c r="H162" i="2"/>
  <c r="D163" i="2" s="1"/>
  <c r="C167" i="2"/>
  <c r="G163" i="2" l="1"/>
  <c r="E163" i="2" s="1"/>
  <c r="H163" i="2"/>
  <c r="D164" i="2" s="1"/>
  <c r="C168" i="2"/>
  <c r="G164" i="2" l="1"/>
  <c r="E164" i="2" s="1"/>
  <c r="H164" i="2"/>
  <c r="D165" i="2" s="1"/>
  <c r="C169" i="2"/>
  <c r="G165" i="2" l="1"/>
  <c r="E165" i="2" s="1"/>
  <c r="H165" i="2"/>
  <c r="D166" i="2" s="1"/>
  <c r="C170" i="2"/>
  <c r="G166" i="2" l="1"/>
  <c r="E166" i="2" s="1"/>
  <c r="H166" i="2"/>
  <c r="D167" i="2" s="1"/>
  <c r="C171" i="2"/>
  <c r="G167" i="2" l="1"/>
  <c r="E167" i="2" s="1"/>
  <c r="H167" i="2"/>
  <c r="D168" i="2" s="1"/>
  <c r="C172" i="2"/>
  <c r="G168" i="2" l="1"/>
  <c r="E168" i="2" s="1"/>
  <c r="H168" i="2"/>
  <c r="D169" i="2" s="1"/>
  <c r="C173" i="2"/>
  <c r="G169" i="2" l="1"/>
  <c r="E169" i="2" s="1"/>
  <c r="H169" i="2"/>
  <c r="D170" i="2" s="1"/>
  <c r="C174" i="2"/>
  <c r="G170" i="2" l="1"/>
  <c r="E170" i="2" s="1"/>
  <c r="H170" i="2"/>
  <c r="D171" i="2" s="1"/>
  <c r="C175" i="2"/>
  <c r="G171" i="2" l="1"/>
  <c r="E171" i="2" s="1"/>
  <c r="H171" i="2"/>
  <c r="D172" i="2" s="1"/>
  <c r="C176" i="2"/>
  <c r="G172" i="2" l="1"/>
  <c r="E172" i="2" s="1"/>
  <c r="H172" i="2"/>
  <c r="D173" i="2" s="1"/>
  <c r="C177" i="2"/>
  <c r="G173" i="2" l="1"/>
  <c r="E173" i="2" s="1"/>
  <c r="H173" i="2"/>
  <c r="D174" i="2" s="1"/>
  <c r="C178" i="2"/>
  <c r="G174" i="2" l="1"/>
  <c r="E174" i="2" s="1"/>
  <c r="H174" i="2"/>
  <c r="D175" i="2" s="1"/>
  <c r="C179" i="2"/>
  <c r="G175" i="2" l="1"/>
  <c r="E175" i="2" s="1"/>
  <c r="H175" i="2"/>
  <c r="D176" i="2" s="1"/>
  <c r="C180" i="2"/>
  <c r="G176" i="2" l="1"/>
  <c r="E176" i="2" s="1"/>
  <c r="H176" i="2"/>
  <c r="D177" i="2" s="1"/>
  <c r="C181" i="2"/>
  <c r="G177" i="2" l="1"/>
  <c r="E177" i="2" s="1"/>
  <c r="H177" i="2"/>
  <c r="D178" i="2" s="1"/>
  <c r="C182" i="2"/>
  <c r="G178" i="2" l="1"/>
  <c r="E178" i="2" s="1"/>
  <c r="H178" i="2"/>
  <c r="D179" i="2" s="1"/>
  <c r="C183" i="2"/>
  <c r="G179" i="2" l="1"/>
  <c r="E179" i="2" s="1"/>
  <c r="H179" i="2"/>
  <c r="D180" i="2" s="1"/>
  <c r="C184" i="2"/>
  <c r="G180" i="2" l="1"/>
  <c r="E180" i="2" s="1"/>
  <c r="H180" i="2"/>
  <c r="D181" i="2" s="1"/>
  <c r="C185" i="2"/>
  <c r="G181" i="2" l="1"/>
  <c r="E181" i="2" s="1"/>
  <c r="H181" i="2"/>
  <c r="D182" i="2" s="1"/>
  <c r="C186" i="2"/>
  <c r="G182" i="2" l="1"/>
  <c r="E182" i="2" s="1"/>
  <c r="H182" i="2"/>
  <c r="D183" i="2" s="1"/>
  <c r="C187" i="2"/>
  <c r="G183" i="2" l="1"/>
  <c r="E183" i="2" s="1"/>
  <c r="H183" i="2"/>
  <c r="D184" i="2" s="1"/>
  <c r="C188" i="2"/>
  <c r="G184" i="2" l="1"/>
  <c r="E184" i="2" s="1"/>
  <c r="H184" i="2"/>
  <c r="D185" i="2" s="1"/>
  <c r="C189" i="2"/>
  <c r="G185" i="2" l="1"/>
  <c r="E185" i="2" s="1"/>
  <c r="H185" i="2"/>
  <c r="D186" i="2" s="1"/>
  <c r="C190" i="2"/>
  <c r="G186" i="2" l="1"/>
  <c r="E186" i="2" s="1"/>
  <c r="H186" i="2"/>
  <c r="D187" i="2" s="1"/>
  <c r="C191" i="2"/>
  <c r="G187" i="2" l="1"/>
  <c r="E187" i="2" s="1"/>
  <c r="H187" i="2"/>
  <c r="D188" i="2" s="1"/>
  <c r="C192" i="2"/>
  <c r="G188" i="2" l="1"/>
  <c r="E188" i="2" s="1"/>
  <c r="H188" i="2"/>
  <c r="D189" i="2" s="1"/>
  <c r="C193" i="2"/>
  <c r="G189" i="2" l="1"/>
  <c r="E189" i="2" s="1"/>
  <c r="H189" i="2"/>
  <c r="D190" i="2" s="1"/>
  <c r="C194" i="2"/>
  <c r="G190" i="2" l="1"/>
  <c r="E190" i="2" s="1"/>
  <c r="H190" i="2"/>
  <c r="D191" i="2" s="1"/>
  <c r="C195" i="2"/>
  <c r="G191" i="2" l="1"/>
  <c r="E191" i="2" s="1"/>
  <c r="H191" i="2"/>
  <c r="D192" i="2" s="1"/>
  <c r="C196" i="2"/>
  <c r="G192" i="2" l="1"/>
  <c r="E192" i="2" s="1"/>
  <c r="H192" i="2"/>
  <c r="D193" i="2" s="1"/>
  <c r="C197" i="2"/>
  <c r="G193" i="2" l="1"/>
  <c r="E193" i="2" s="1"/>
  <c r="H193" i="2"/>
  <c r="D194" i="2" s="1"/>
  <c r="C198" i="2"/>
  <c r="G194" i="2" l="1"/>
  <c r="E194" i="2" s="1"/>
  <c r="H194" i="2"/>
  <c r="D195" i="2" s="1"/>
  <c r="C199" i="2"/>
  <c r="G195" i="2" l="1"/>
  <c r="E195" i="2" s="1"/>
  <c r="H195" i="2"/>
  <c r="D196" i="2" s="1"/>
  <c r="C200" i="2"/>
  <c r="G196" i="2" l="1"/>
  <c r="E196" i="2" s="1"/>
  <c r="H196" i="2"/>
  <c r="D197" i="2" s="1"/>
  <c r="C201" i="2"/>
  <c r="G197" i="2" l="1"/>
  <c r="E197" i="2" s="1"/>
  <c r="H197" i="2"/>
  <c r="D198" i="2" s="1"/>
  <c r="C202" i="2"/>
  <c r="G198" i="2" l="1"/>
  <c r="E198" i="2" s="1"/>
  <c r="H198" i="2"/>
  <c r="D199" i="2" s="1"/>
  <c r="C203" i="2"/>
  <c r="G199" i="2" l="1"/>
  <c r="E199" i="2" s="1"/>
  <c r="H199" i="2"/>
  <c r="D200" i="2" s="1"/>
  <c r="C204" i="2"/>
  <c r="G200" i="2" l="1"/>
  <c r="E200" i="2" s="1"/>
  <c r="H200" i="2"/>
  <c r="D201" i="2" s="1"/>
  <c r="C205" i="2"/>
  <c r="G201" i="2" l="1"/>
  <c r="E201" i="2" s="1"/>
  <c r="H201" i="2"/>
  <c r="D202" i="2" s="1"/>
  <c r="C206" i="2"/>
  <c r="G202" i="2" l="1"/>
  <c r="E202" i="2" s="1"/>
  <c r="H202" i="2"/>
  <c r="D203" i="2" s="1"/>
  <c r="C207" i="2"/>
  <c r="G203" i="2" l="1"/>
  <c r="E203" i="2" s="1"/>
  <c r="H203" i="2"/>
  <c r="D204" i="2" s="1"/>
  <c r="C208" i="2"/>
  <c r="G204" i="2" l="1"/>
  <c r="E204" i="2" s="1"/>
  <c r="H204" i="2"/>
  <c r="D205" i="2" s="1"/>
  <c r="C209" i="2"/>
  <c r="G205" i="2" l="1"/>
  <c r="E205" i="2" s="1"/>
  <c r="H205" i="2"/>
  <c r="D206" i="2" s="1"/>
  <c r="C210" i="2"/>
  <c r="G206" i="2" l="1"/>
  <c r="E206" i="2" s="1"/>
  <c r="H206" i="2"/>
  <c r="D207" i="2" s="1"/>
  <c r="C211" i="2"/>
  <c r="G207" i="2" l="1"/>
  <c r="E207" i="2" s="1"/>
  <c r="H207" i="2"/>
  <c r="D208" i="2" s="1"/>
  <c r="C212" i="2"/>
  <c r="G208" i="2" l="1"/>
  <c r="E208" i="2" s="1"/>
  <c r="H208" i="2"/>
  <c r="D209" i="2" s="1"/>
  <c r="C213" i="2"/>
  <c r="G209" i="2" l="1"/>
  <c r="E209" i="2" s="1"/>
  <c r="H209" i="2"/>
  <c r="D210" i="2" s="1"/>
  <c r="C214" i="2"/>
  <c r="G210" i="2" l="1"/>
  <c r="E210" i="2" s="1"/>
  <c r="H210" i="2"/>
  <c r="D211" i="2" s="1"/>
  <c r="C215" i="2"/>
  <c r="G211" i="2" l="1"/>
  <c r="E211" i="2" s="1"/>
  <c r="H211" i="2"/>
  <c r="D212" i="2" s="1"/>
  <c r="C216" i="2"/>
  <c r="G212" i="2" l="1"/>
  <c r="E212" i="2" s="1"/>
  <c r="H212" i="2"/>
  <c r="D213" i="2" s="1"/>
  <c r="C217" i="2"/>
  <c r="G213" i="2" l="1"/>
  <c r="E213" i="2" s="1"/>
  <c r="H213" i="2"/>
  <c r="D214" i="2" s="1"/>
  <c r="C218" i="2"/>
  <c r="G214" i="2" l="1"/>
  <c r="E214" i="2" s="1"/>
  <c r="H214" i="2"/>
  <c r="D215" i="2" s="1"/>
  <c r="C219" i="2"/>
  <c r="G215" i="2" l="1"/>
  <c r="E215" i="2" s="1"/>
  <c r="H215" i="2"/>
  <c r="D216" i="2" s="1"/>
  <c r="C220" i="2"/>
  <c r="G216" i="2" l="1"/>
  <c r="E216" i="2" s="1"/>
  <c r="H216" i="2"/>
  <c r="D217" i="2" s="1"/>
  <c r="C221" i="2"/>
  <c r="G217" i="2" l="1"/>
  <c r="E217" i="2" s="1"/>
  <c r="H217" i="2"/>
  <c r="D218" i="2" s="1"/>
  <c r="C222" i="2"/>
  <c r="G218" i="2" l="1"/>
  <c r="E218" i="2" s="1"/>
  <c r="H218" i="2"/>
  <c r="D219" i="2" s="1"/>
  <c r="C223" i="2"/>
  <c r="G219" i="2" l="1"/>
  <c r="E219" i="2" s="1"/>
  <c r="H219" i="2"/>
  <c r="D220" i="2" s="1"/>
  <c r="C224" i="2"/>
  <c r="G220" i="2" l="1"/>
  <c r="E220" i="2" s="1"/>
  <c r="H220" i="2"/>
  <c r="D221" i="2" s="1"/>
  <c r="C225" i="2"/>
  <c r="G221" i="2" l="1"/>
  <c r="E221" i="2" s="1"/>
  <c r="H221" i="2"/>
  <c r="D222" i="2" s="1"/>
  <c r="C226" i="2"/>
  <c r="G222" i="2" l="1"/>
  <c r="E222" i="2" s="1"/>
  <c r="H222" i="2"/>
  <c r="D223" i="2" s="1"/>
  <c r="C227" i="2"/>
  <c r="G223" i="2" l="1"/>
  <c r="E223" i="2" s="1"/>
  <c r="H223" i="2"/>
  <c r="D224" i="2" s="1"/>
  <c r="C228" i="2"/>
  <c r="G224" i="2" l="1"/>
  <c r="E224" i="2" s="1"/>
  <c r="H224" i="2"/>
  <c r="D225" i="2" s="1"/>
  <c r="C229" i="2"/>
  <c r="G225" i="2" l="1"/>
  <c r="E225" i="2" s="1"/>
  <c r="H225" i="2"/>
  <c r="D226" i="2" s="1"/>
  <c r="C230" i="2"/>
  <c r="G226" i="2" l="1"/>
  <c r="E226" i="2" s="1"/>
  <c r="H226" i="2"/>
  <c r="D227" i="2" s="1"/>
  <c r="C231" i="2"/>
  <c r="G227" i="2" l="1"/>
  <c r="E227" i="2" s="1"/>
  <c r="H227" i="2"/>
  <c r="D228" i="2" s="1"/>
  <c r="C232" i="2"/>
  <c r="G228" i="2" l="1"/>
  <c r="E228" i="2" s="1"/>
  <c r="H228" i="2"/>
  <c r="D229" i="2" s="1"/>
  <c r="C233" i="2"/>
  <c r="G229" i="2" l="1"/>
  <c r="E229" i="2" s="1"/>
  <c r="H229" i="2"/>
  <c r="D230" i="2" s="1"/>
  <c r="C234" i="2"/>
  <c r="G230" i="2" l="1"/>
  <c r="E230" i="2" s="1"/>
  <c r="H230" i="2"/>
  <c r="D231" i="2" s="1"/>
  <c r="C235" i="2"/>
  <c r="G231" i="2" l="1"/>
  <c r="E231" i="2" s="1"/>
  <c r="H231" i="2"/>
  <c r="D232" i="2" s="1"/>
  <c r="C236" i="2"/>
  <c r="G232" i="2" l="1"/>
  <c r="E232" i="2" s="1"/>
  <c r="H232" i="2"/>
  <c r="D233" i="2" s="1"/>
  <c r="C237" i="2"/>
  <c r="G233" i="2" l="1"/>
  <c r="E233" i="2" s="1"/>
  <c r="H233" i="2"/>
  <c r="D234" i="2" s="1"/>
  <c r="C238" i="2"/>
  <c r="G234" i="2" l="1"/>
  <c r="E234" i="2" s="1"/>
  <c r="H234" i="2"/>
  <c r="D235" i="2" s="1"/>
  <c r="C239" i="2"/>
  <c r="G235" i="2" l="1"/>
  <c r="E235" i="2" s="1"/>
  <c r="H235" i="2"/>
  <c r="D236" i="2" s="1"/>
  <c r="C240" i="2"/>
  <c r="G236" i="2" l="1"/>
  <c r="E236" i="2" s="1"/>
  <c r="H236" i="2"/>
  <c r="D237" i="2" s="1"/>
  <c r="C241" i="2"/>
  <c r="G237" i="2" l="1"/>
  <c r="E237" i="2" s="1"/>
  <c r="H237" i="2"/>
  <c r="D238" i="2" s="1"/>
  <c r="C242" i="2"/>
  <c r="G238" i="2" l="1"/>
  <c r="E238" i="2" s="1"/>
  <c r="H238" i="2"/>
  <c r="D239" i="2" s="1"/>
  <c r="C243" i="2"/>
  <c r="G239" i="2" l="1"/>
  <c r="E239" i="2" s="1"/>
  <c r="H239" i="2"/>
  <c r="D240" i="2" s="1"/>
  <c r="C244" i="2"/>
  <c r="G240" i="2" l="1"/>
  <c r="E240" i="2" s="1"/>
  <c r="H240" i="2"/>
  <c r="D241" i="2" s="1"/>
  <c r="C245" i="2"/>
  <c r="G241" i="2" l="1"/>
  <c r="E241" i="2" s="1"/>
  <c r="H241" i="2"/>
  <c r="D242" i="2" s="1"/>
  <c r="C246" i="2"/>
  <c r="G242" i="2" l="1"/>
  <c r="E242" i="2" s="1"/>
  <c r="H242" i="2"/>
  <c r="D243" i="2" s="1"/>
  <c r="C247" i="2"/>
  <c r="G243" i="2" l="1"/>
  <c r="E243" i="2" s="1"/>
  <c r="H243" i="2"/>
  <c r="D244" i="2" s="1"/>
  <c r="C248" i="2"/>
  <c r="G244" i="2" l="1"/>
  <c r="E244" i="2" s="1"/>
  <c r="H244" i="2"/>
  <c r="D245" i="2" s="1"/>
  <c r="C249" i="2"/>
  <c r="G245" i="2" l="1"/>
  <c r="E245" i="2" s="1"/>
  <c r="H245" i="2"/>
  <c r="D246" i="2" s="1"/>
  <c r="C250" i="2"/>
  <c r="G246" i="2" l="1"/>
  <c r="E246" i="2" s="1"/>
  <c r="H246" i="2"/>
  <c r="D247" i="2" s="1"/>
  <c r="C251" i="2"/>
  <c r="G247" i="2" l="1"/>
  <c r="E247" i="2" s="1"/>
  <c r="H247" i="2"/>
  <c r="D248" i="2" s="1"/>
  <c r="C252" i="2"/>
  <c r="G248" i="2" l="1"/>
  <c r="E248" i="2" s="1"/>
  <c r="H248" i="2"/>
  <c r="D249" i="2" s="1"/>
  <c r="C253" i="2"/>
  <c r="G249" i="2" l="1"/>
  <c r="E249" i="2" s="1"/>
  <c r="H249" i="2"/>
  <c r="D250" i="2" s="1"/>
  <c r="C254" i="2"/>
  <c r="G250" i="2" l="1"/>
  <c r="E250" i="2" s="1"/>
  <c r="H250" i="2"/>
  <c r="D251" i="2" s="1"/>
  <c r="C255" i="2"/>
  <c r="G251" i="2" l="1"/>
  <c r="E251" i="2" s="1"/>
  <c r="H251" i="2"/>
  <c r="D252" i="2" s="1"/>
  <c r="C256" i="2"/>
  <c r="G252" i="2" l="1"/>
  <c r="E252" i="2" s="1"/>
  <c r="H252" i="2"/>
  <c r="D253" i="2" s="1"/>
  <c r="C257" i="2"/>
  <c r="G253" i="2" l="1"/>
  <c r="E253" i="2" s="1"/>
  <c r="H253" i="2"/>
  <c r="D254" i="2" s="1"/>
  <c r="C258" i="2"/>
  <c r="G254" i="2" l="1"/>
  <c r="E254" i="2" s="1"/>
  <c r="H254" i="2"/>
  <c r="D255" i="2" s="1"/>
  <c r="C259" i="2"/>
  <c r="G255" i="2" l="1"/>
  <c r="E255" i="2" s="1"/>
  <c r="H255" i="2"/>
  <c r="D256" i="2" s="1"/>
  <c r="C260" i="2"/>
  <c r="G256" i="2" l="1"/>
  <c r="E256" i="2" s="1"/>
  <c r="H256" i="2"/>
  <c r="D257" i="2" s="1"/>
  <c r="C261" i="2"/>
  <c r="G257" i="2" l="1"/>
  <c r="E257" i="2" s="1"/>
  <c r="H257" i="2"/>
  <c r="D258" i="2" s="1"/>
  <c r="C262" i="2"/>
  <c r="G258" i="2" l="1"/>
  <c r="E258" i="2" s="1"/>
  <c r="H258" i="2"/>
  <c r="D259" i="2" s="1"/>
  <c r="C263" i="2"/>
  <c r="G259" i="2" l="1"/>
  <c r="E259" i="2" s="1"/>
  <c r="H259" i="2"/>
  <c r="D260" i="2" s="1"/>
  <c r="C264" i="2"/>
  <c r="G260" i="2" l="1"/>
  <c r="E260" i="2" s="1"/>
  <c r="H260" i="2"/>
  <c r="D261" i="2" s="1"/>
  <c r="C265" i="2"/>
  <c r="G261" i="2" l="1"/>
  <c r="E261" i="2" s="1"/>
  <c r="H261" i="2"/>
  <c r="D262" i="2" s="1"/>
  <c r="C266" i="2"/>
  <c r="G262" i="2" l="1"/>
  <c r="E262" i="2" s="1"/>
  <c r="H262" i="2"/>
  <c r="D263" i="2" s="1"/>
  <c r="C267" i="2"/>
  <c r="G263" i="2" l="1"/>
  <c r="E263" i="2" s="1"/>
  <c r="H263" i="2"/>
  <c r="D264" i="2" s="1"/>
  <c r="C268" i="2"/>
  <c r="G264" i="2" l="1"/>
  <c r="E264" i="2" s="1"/>
  <c r="H264" i="2"/>
  <c r="D265" i="2" s="1"/>
  <c r="C269" i="2"/>
  <c r="G265" i="2" l="1"/>
  <c r="E265" i="2" s="1"/>
  <c r="H265" i="2"/>
  <c r="D266" i="2" s="1"/>
  <c r="C270" i="2"/>
  <c r="G266" i="2" l="1"/>
  <c r="E266" i="2" s="1"/>
  <c r="H266" i="2"/>
  <c r="D267" i="2" s="1"/>
  <c r="C271" i="2"/>
  <c r="G267" i="2" l="1"/>
  <c r="E267" i="2" s="1"/>
  <c r="H267" i="2"/>
  <c r="D268" i="2" s="1"/>
  <c r="C272" i="2"/>
  <c r="G268" i="2" l="1"/>
  <c r="E268" i="2" s="1"/>
  <c r="H268" i="2"/>
  <c r="D269" i="2" s="1"/>
  <c r="C273" i="2"/>
  <c r="G269" i="2" l="1"/>
  <c r="E269" i="2" s="1"/>
  <c r="H269" i="2"/>
  <c r="D270" i="2" s="1"/>
  <c r="C274" i="2"/>
  <c r="G270" i="2" l="1"/>
  <c r="E270" i="2" s="1"/>
  <c r="H270" i="2"/>
  <c r="D271" i="2" s="1"/>
  <c r="C275" i="2"/>
  <c r="G271" i="2" l="1"/>
  <c r="E271" i="2" s="1"/>
  <c r="H271" i="2"/>
  <c r="D272" i="2" s="1"/>
  <c r="C276" i="2"/>
  <c r="G272" i="2" l="1"/>
  <c r="E272" i="2" s="1"/>
  <c r="H272" i="2"/>
  <c r="D273" i="2" s="1"/>
  <c r="C277" i="2"/>
  <c r="G273" i="2" l="1"/>
  <c r="E273" i="2" s="1"/>
  <c r="H273" i="2"/>
  <c r="D274" i="2" s="1"/>
  <c r="C278" i="2"/>
  <c r="G274" i="2" l="1"/>
  <c r="E274" i="2" s="1"/>
  <c r="H274" i="2"/>
  <c r="D275" i="2" s="1"/>
  <c r="C279" i="2"/>
  <c r="G275" i="2" l="1"/>
  <c r="E275" i="2" s="1"/>
  <c r="H275" i="2"/>
  <c r="D276" i="2" s="1"/>
  <c r="C280" i="2"/>
  <c r="G276" i="2" l="1"/>
  <c r="E276" i="2" s="1"/>
  <c r="H276" i="2"/>
  <c r="D277" i="2" s="1"/>
  <c r="C281" i="2"/>
  <c r="G277" i="2" l="1"/>
  <c r="E277" i="2" s="1"/>
  <c r="H277" i="2"/>
  <c r="D278" i="2" s="1"/>
  <c r="C282" i="2"/>
  <c r="G278" i="2" l="1"/>
  <c r="E278" i="2" s="1"/>
  <c r="H278" i="2"/>
  <c r="D279" i="2" s="1"/>
  <c r="C283" i="2"/>
  <c r="G279" i="2" l="1"/>
  <c r="E279" i="2" s="1"/>
  <c r="H279" i="2"/>
  <c r="D280" i="2" s="1"/>
  <c r="C284" i="2"/>
  <c r="G280" i="2" l="1"/>
  <c r="E280" i="2" s="1"/>
  <c r="H280" i="2"/>
  <c r="D281" i="2" s="1"/>
  <c r="C285" i="2"/>
  <c r="G281" i="2" l="1"/>
  <c r="E281" i="2" s="1"/>
  <c r="H281" i="2"/>
  <c r="D282" i="2" s="1"/>
  <c r="C286" i="2"/>
  <c r="G282" i="2" l="1"/>
  <c r="E282" i="2" s="1"/>
  <c r="H282" i="2"/>
  <c r="D283" i="2" s="1"/>
  <c r="C287" i="2"/>
  <c r="G283" i="2" l="1"/>
  <c r="E283" i="2" s="1"/>
  <c r="H283" i="2"/>
  <c r="D284" i="2" s="1"/>
  <c r="C288" i="2"/>
  <c r="G284" i="2" l="1"/>
  <c r="E284" i="2" s="1"/>
  <c r="H284" i="2"/>
  <c r="D285" i="2" s="1"/>
  <c r="C289" i="2"/>
  <c r="G285" i="2" l="1"/>
  <c r="E285" i="2" s="1"/>
  <c r="H285" i="2"/>
  <c r="D286" i="2" s="1"/>
  <c r="C290" i="2"/>
  <c r="G286" i="2" l="1"/>
  <c r="E286" i="2" s="1"/>
  <c r="H286" i="2"/>
  <c r="D287" i="2" s="1"/>
  <c r="C291" i="2"/>
  <c r="G287" i="2" l="1"/>
  <c r="E287" i="2" s="1"/>
  <c r="H287" i="2"/>
  <c r="D288" i="2" s="1"/>
  <c r="C292" i="2"/>
  <c r="G288" i="2" l="1"/>
  <c r="E288" i="2" s="1"/>
  <c r="H288" i="2"/>
  <c r="D289" i="2" s="1"/>
  <c r="C293" i="2"/>
  <c r="G289" i="2" l="1"/>
  <c r="E289" i="2" s="1"/>
  <c r="H289" i="2"/>
  <c r="D290" i="2" s="1"/>
  <c r="C294" i="2"/>
  <c r="G290" i="2" l="1"/>
  <c r="E290" i="2" s="1"/>
  <c r="H290" i="2"/>
  <c r="D291" i="2" s="1"/>
  <c r="C295" i="2"/>
  <c r="G291" i="2" l="1"/>
  <c r="E291" i="2" s="1"/>
  <c r="H291" i="2"/>
  <c r="D292" i="2" s="1"/>
  <c r="C296" i="2"/>
  <c r="G292" i="2" l="1"/>
  <c r="E292" i="2" s="1"/>
  <c r="H292" i="2"/>
  <c r="D293" i="2" s="1"/>
  <c r="C297" i="2"/>
  <c r="G293" i="2" l="1"/>
  <c r="E293" i="2" s="1"/>
  <c r="H293" i="2"/>
  <c r="D294" i="2" s="1"/>
  <c r="C298" i="2"/>
  <c r="G294" i="2" l="1"/>
  <c r="E294" i="2" s="1"/>
  <c r="H294" i="2"/>
  <c r="D295" i="2" s="1"/>
  <c r="C299" i="2"/>
  <c r="G295" i="2" l="1"/>
  <c r="E295" i="2" s="1"/>
  <c r="H295" i="2"/>
  <c r="D296" i="2" s="1"/>
  <c r="C300" i="2"/>
  <c r="G296" i="2" l="1"/>
  <c r="E296" i="2" s="1"/>
  <c r="H296" i="2"/>
  <c r="D297" i="2" s="1"/>
  <c r="C301" i="2"/>
  <c r="G297" i="2" l="1"/>
  <c r="E297" i="2" s="1"/>
  <c r="H297" i="2"/>
  <c r="D298" i="2" s="1"/>
  <c r="C302" i="2"/>
  <c r="G298" i="2" l="1"/>
  <c r="E298" i="2" s="1"/>
  <c r="H298" i="2"/>
  <c r="D299" i="2" s="1"/>
  <c r="C303" i="2"/>
  <c r="G299" i="2" l="1"/>
  <c r="E299" i="2" s="1"/>
  <c r="H299" i="2"/>
  <c r="D300" i="2" s="1"/>
  <c r="C304" i="2"/>
  <c r="G300" i="2" l="1"/>
  <c r="E300" i="2" s="1"/>
  <c r="H300" i="2"/>
  <c r="D301" i="2" s="1"/>
  <c r="C305" i="2"/>
  <c r="G301" i="2" l="1"/>
  <c r="E301" i="2" s="1"/>
  <c r="H301" i="2"/>
  <c r="D302" i="2" s="1"/>
  <c r="C306" i="2"/>
  <c r="G302" i="2" l="1"/>
  <c r="E302" i="2" s="1"/>
  <c r="H302" i="2"/>
  <c r="D303" i="2" s="1"/>
  <c r="C307" i="2"/>
  <c r="G303" i="2" l="1"/>
  <c r="E303" i="2" s="1"/>
  <c r="H303" i="2"/>
  <c r="D304" i="2" s="1"/>
  <c r="C308" i="2"/>
  <c r="G304" i="2" l="1"/>
  <c r="E304" i="2" s="1"/>
  <c r="H304" i="2"/>
  <c r="D305" i="2" s="1"/>
  <c r="C309" i="2"/>
  <c r="G305" i="2" l="1"/>
  <c r="E305" i="2" s="1"/>
  <c r="H305" i="2"/>
  <c r="D306" i="2" s="1"/>
  <c r="C310" i="2"/>
  <c r="G306" i="2" l="1"/>
  <c r="E306" i="2" s="1"/>
  <c r="H306" i="2"/>
  <c r="D307" i="2" s="1"/>
  <c r="C311" i="2"/>
  <c r="G307" i="2" l="1"/>
  <c r="E307" i="2" s="1"/>
  <c r="H307" i="2"/>
  <c r="D308" i="2" s="1"/>
  <c r="C312" i="2"/>
  <c r="G308" i="2" l="1"/>
  <c r="E308" i="2" s="1"/>
  <c r="H308" i="2"/>
  <c r="D309" i="2" s="1"/>
  <c r="C313" i="2"/>
  <c r="G309" i="2" l="1"/>
  <c r="E309" i="2" s="1"/>
  <c r="H309" i="2"/>
  <c r="D310" i="2" s="1"/>
  <c r="C314" i="2"/>
  <c r="G310" i="2" l="1"/>
  <c r="E310" i="2" s="1"/>
  <c r="H310" i="2"/>
  <c r="D311" i="2" s="1"/>
  <c r="C315" i="2"/>
  <c r="G311" i="2" l="1"/>
  <c r="E311" i="2" s="1"/>
  <c r="H311" i="2"/>
  <c r="D312" i="2" s="1"/>
  <c r="C316" i="2"/>
  <c r="G312" i="2" l="1"/>
  <c r="E312" i="2" s="1"/>
  <c r="H312" i="2"/>
  <c r="D313" i="2" s="1"/>
  <c r="C317" i="2"/>
  <c r="G313" i="2" l="1"/>
  <c r="E313" i="2" s="1"/>
  <c r="H313" i="2"/>
  <c r="D314" i="2" s="1"/>
  <c r="C318" i="2"/>
  <c r="G314" i="2" l="1"/>
  <c r="E314" i="2" s="1"/>
  <c r="H314" i="2"/>
  <c r="D315" i="2" s="1"/>
  <c r="C319" i="2"/>
  <c r="G315" i="2" l="1"/>
  <c r="E315" i="2" s="1"/>
  <c r="H315" i="2"/>
  <c r="D316" i="2" s="1"/>
  <c r="C320" i="2"/>
  <c r="G316" i="2" l="1"/>
  <c r="E316" i="2" s="1"/>
  <c r="H316" i="2"/>
  <c r="D317" i="2" s="1"/>
  <c r="C321" i="2"/>
  <c r="G317" i="2" l="1"/>
  <c r="E317" i="2" s="1"/>
  <c r="H317" i="2"/>
  <c r="D318" i="2" s="1"/>
  <c r="C322" i="2"/>
  <c r="G318" i="2" l="1"/>
  <c r="E318" i="2" s="1"/>
  <c r="H318" i="2"/>
  <c r="D319" i="2" s="1"/>
  <c r="C323" i="2"/>
  <c r="G319" i="2" l="1"/>
  <c r="E319" i="2" s="1"/>
  <c r="H319" i="2"/>
  <c r="D320" i="2" s="1"/>
  <c r="C324" i="2"/>
  <c r="G320" i="2" l="1"/>
  <c r="E320" i="2" s="1"/>
  <c r="H320" i="2"/>
  <c r="D321" i="2" s="1"/>
  <c r="C325" i="2"/>
  <c r="G321" i="2" l="1"/>
  <c r="E321" i="2" s="1"/>
  <c r="H321" i="2"/>
  <c r="D322" i="2" s="1"/>
  <c r="C326" i="2"/>
  <c r="G322" i="2" l="1"/>
  <c r="E322" i="2" s="1"/>
  <c r="H322" i="2"/>
  <c r="D323" i="2" s="1"/>
  <c r="C327" i="2"/>
  <c r="G323" i="2" l="1"/>
  <c r="E323" i="2" s="1"/>
  <c r="H323" i="2"/>
  <c r="D324" i="2" s="1"/>
  <c r="C328" i="2"/>
  <c r="G324" i="2" l="1"/>
  <c r="E324" i="2" s="1"/>
  <c r="H324" i="2"/>
  <c r="D325" i="2" s="1"/>
  <c r="C329" i="2"/>
  <c r="G325" i="2" l="1"/>
  <c r="E325" i="2" s="1"/>
  <c r="H325" i="2"/>
  <c r="D326" i="2" s="1"/>
  <c r="C330" i="2"/>
  <c r="G326" i="2" l="1"/>
  <c r="E326" i="2" s="1"/>
  <c r="H326" i="2"/>
  <c r="D327" i="2" s="1"/>
  <c r="C331" i="2"/>
  <c r="G327" i="2" l="1"/>
  <c r="E327" i="2" s="1"/>
  <c r="H327" i="2"/>
  <c r="D328" i="2" s="1"/>
  <c r="C332" i="2"/>
  <c r="G328" i="2" l="1"/>
  <c r="E328" i="2" s="1"/>
  <c r="H328" i="2"/>
  <c r="D329" i="2" s="1"/>
  <c r="C333" i="2"/>
  <c r="G329" i="2" l="1"/>
  <c r="E329" i="2" s="1"/>
  <c r="H329" i="2"/>
  <c r="D330" i="2" s="1"/>
  <c r="C334" i="2"/>
  <c r="G330" i="2" l="1"/>
  <c r="E330" i="2" s="1"/>
  <c r="H330" i="2"/>
  <c r="D331" i="2" s="1"/>
  <c r="C335" i="2"/>
  <c r="G331" i="2" l="1"/>
  <c r="E331" i="2" s="1"/>
  <c r="H331" i="2"/>
  <c r="D332" i="2" s="1"/>
  <c r="C336" i="2"/>
  <c r="G332" i="2" l="1"/>
  <c r="E332" i="2" s="1"/>
  <c r="H332" i="2"/>
  <c r="D333" i="2" s="1"/>
  <c r="C337" i="2"/>
  <c r="G333" i="2" l="1"/>
  <c r="E333" i="2" s="1"/>
  <c r="H333" i="2"/>
  <c r="D334" i="2" s="1"/>
  <c r="C338" i="2"/>
  <c r="G334" i="2" l="1"/>
  <c r="E334" i="2" s="1"/>
  <c r="H334" i="2"/>
  <c r="D335" i="2" s="1"/>
  <c r="C339" i="2"/>
  <c r="G335" i="2" l="1"/>
  <c r="E335" i="2" s="1"/>
  <c r="H335" i="2"/>
  <c r="D336" i="2" s="1"/>
  <c r="C340" i="2"/>
  <c r="G336" i="2" l="1"/>
  <c r="E336" i="2" s="1"/>
  <c r="H336" i="2"/>
  <c r="D337" i="2" s="1"/>
  <c r="C341" i="2"/>
  <c r="G337" i="2" l="1"/>
  <c r="E337" i="2" s="1"/>
  <c r="H337" i="2"/>
  <c r="D338" i="2" s="1"/>
  <c r="C342" i="2"/>
  <c r="G338" i="2" l="1"/>
  <c r="E338" i="2" s="1"/>
  <c r="H338" i="2"/>
  <c r="D339" i="2" s="1"/>
  <c r="C343" i="2"/>
  <c r="G339" i="2" l="1"/>
  <c r="E339" i="2" s="1"/>
  <c r="H339" i="2"/>
  <c r="D340" i="2" s="1"/>
  <c r="C344" i="2"/>
  <c r="G340" i="2" l="1"/>
  <c r="E340" i="2" s="1"/>
  <c r="H340" i="2"/>
  <c r="D341" i="2" s="1"/>
  <c r="C345" i="2"/>
  <c r="G341" i="2" l="1"/>
  <c r="E341" i="2" s="1"/>
  <c r="H341" i="2"/>
  <c r="D342" i="2" s="1"/>
  <c r="C346" i="2"/>
  <c r="G342" i="2" l="1"/>
  <c r="E342" i="2" s="1"/>
  <c r="H342" i="2"/>
  <c r="D343" i="2" s="1"/>
  <c r="C347" i="2"/>
  <c r="G343" i="2" l="1"/>
  <c r="E343" i="2" s="1"/>
  <c r="H343" i="2"/>
  <c r="D344" i="2" s="1"/>
  <c r="C348" i="2"/>
  <c r="G344" i="2" l="1"/>
  <c r="E344" i="2" s="1"/>
  <c r="H344" i="2"/>
  <c r="D345" i="2" s="1"/>
  <c r="C349" i="2"/>
  <c r="G345" i="2" l="1"/>
  <c r="E345" i="2" s="1"/>
  <c r="H345" i="2"/>
  <c r="C350" i="2"/>
  <c r="D346" i="2" l="1"/>
  <c r="G346" i="2" s="1"/>
  <c r="E346" i="2" s="1"/>
  <c r="C351" i="2"/>
  <c r="H346" i="2" l="1"/>
  <c r="D347" i="2" s="1"/>
  <c r="C352" i="2"/>
  <c r="G347" i="2" l="1"/>
  <c r="E347" i="2" s="1"/>
  <c r="H347" i="2"/>
  <c r="D348" i="2" s="1"/>
  <c r="C353" i="2"/>
  <c r="G348" i="2" l="1"/>
  <c r="E348" i="2" s="1"/>
  <c r="H348" i="2"/>
  <c r="D349" i="2" s="1"/>
  <c r="C354" i="2"/>
  <c r="G349" i="2" l="1"/>
  <c r="E349" i="2" s="1"/>
  <c r="H349" i="2"/>
  <c r="D350" i="2" s="1"/>
  <c r="C355" i="2"/>
  <c r="G350" i="2" l="1"/>
  <c r="E350" i="2" s="1"/>
  <c r="H350" i="2"/>
  <c r="D351" i="2" s="1"/>
  <c r="C356" i="2"/>
  <c r="G351" i="2" l="1"/>
  <c r="E351" i="2" s="1"/>
  <c r="H351" i="2"/>
  <c r="D352" i="2" s="1"/>
  <c r="C357" i="2"/>
  <c r="G352" i="2" l="1"/>
  <c r="E352" i="2" s="1"/>
  <c r="H352" i="2"/>
  <c r="D353" i="2" s="1"/>
  <c r="C358" i="2"/>
  <c r="G353" i="2" l="1"/>
  <c r="E353" i="2" s="1"/>
  <c r="H353" i="2"/>
  <c r="D354" i="2" s="1"/>
  <c r="C359" i="2"/>
  <c r="G354" i="2" l="1"/>
  <c r="E354" i="2" s="1"/>
  <c r="H354" i="2"/>
  <c r="D355" i="2" s="1"/>
  <c r="C360" i="2"/>
  <c r="G355" i="2" l="1"/>
  <c r="E355" i="2" s="1"/>
  <c r="H355" i="2"/>
  <c r="D356" i="2" s="1"/>
  <c r="C361" i="2"/>
  <c r="G356" i="2" l="1"/>
  <c r="E356" i="2" s="1"/>
  <c r="H356" i="2"/>
  <c r="D357" i="2" s="1"/>
  <c r="C362" i="2"/>
  <c r="G357" i="2" l="1"/>
  <c r="E357" i="2" s="1"/>
  <c r="H357" i="2"/>
  <c r="D358" i="2" s="1"/>
  <c r="C363" i="2"/>
  <c r="G358" i="2" l="1"/>
  <c r="E358" i="2" s="1"/>
  <c r="H358" i="2"/>
  <c r="D359" i="2" s="1"/>
  <c r="C364" i="2"/>
  <c r="G359" i="2" l="1"/>
  <c r="E359" i="2" s="1"/>
  <c r="H359" i="2"/>
  <c r="D360" i="2" s="1"/>
  <c r="C365" i="2"/>
  <c r="G360" i="2" l="1"/>
  <c r="E360" i="2" s="1"/>
  <c r="H360" i="2"/>
  <c r="D361" i="2" s="1"/>
  <c r="C366" i="2"/>
  <c r="G361" i="2" l="1"/>
  <c r="E361" i="2" s="1"/>
  <c r="H361" i="2"/>
  <c r="D362" i="2" s="1"/>
  <c r="C367" i="2"/>
  <c r="G362" i="2" l="1"/>
  <c r="E362" i="2" s="1"/>
  <c r="H362" i="2"/>
  <c r="D363" i="2" s="1"/>
  <c r="C368" i="2"/>
  <c r="G363" i="2" l="1"/>
  <c r="E363" i="2" s="1"/>
  <c r="H363" i="2"/>
  <c r="D364" i="2" s="1"/>
  <c r="C369" i="2"/>
  <c r="G364" i="2" l="1"/>
  <c r="E364" i="2" s="1"/>
  <c r="H364" i="2"/>
  <c r="D365" i="2" s="1"/>
  <c r="C370" i="2"/>
  <c r="G365" i="2" l="1"/>
  <c r="E365" i="2" s="1"/>
  <c r="H365" i="2"/>
  <c r="D366" i="2" s="1"/>
  <c r="C371" i="2"/>
  <c r="G366" i="2" l="1"/>
  <c r="E366" i="2" s="1"/>
  <c r="H366" i="2"/>
  <c r="D367" i="2" s="1"/>
  <c r="C372" i="2"/>
  <c r="G367" i="2" l="1"/>
  <c r="E367" i="2" s="1"/>
  <c r="H367" i="2"/>
  <c r="D368" i="2" s="1"/>
  <c r="C373" i="2"/>
  <c r="G368" i="2" l="1"/>
  <c r="E368" i="2" s="1"/>
  <c r="H368" i="2"/>
  <c r="D369" i="2" s="1"/>
  <c r="C374" i="2"/>
  <c r="G369" i="2" l="1"/>
  <c r="E369" i="2" s="1"/>
  <c r="H369" i="2"/>
  <c r="D370" i="2" s="1"/>
  <c r="G370" i="2" l="1"/>
  <c r="E370" i="2" s="1"/>
  <c r="H370" i="2"/>
  <c r="D371" i="2" s="1"/>
  <c r="G371" i="2" l="1"/>
  <c r="E371" i="2" s="1"/>
  <c r="H371" i="2"/>
  <c r="D372" i="2" s="1"/>
  <c r="G372" i="2" l="1"/>
  <c r="E372" i="2" s="1"/>
  <c r="H372" i="2"/>
  <c r="D373" i="2" s="1"/>
  <c r="G373" i="2" l="1"/>
  <c r="E373" i="2" s="1"/>
  <c r="H373" i="2"/>
  <c r="D374" i="2" s="1"/>
  <c r="G374" i="2" l="1"/>
  <c r="E374" i="2" s="1"/>
  <c r="H374" i="2"/>
</calcChain>
</file>

<file path=xl/sharedStrings.xml><?xml version="1.0" encoding="utf-8"?>
<sst xmlns="http://schemas.openxmlformats.org/spreadsheetml/2006/main" count="52" uniqueCount="41">
  <si>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</si>
  <si>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</si>
  <si>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</si>
  <si>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</si>
  <si>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</si>
  <si>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</si>
  <si>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</si>
  <si>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</si>
  <si>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</si>
  <si>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</si>
  <si>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</si>
  <si>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</si>
  <si>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</si>
  <si>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</si>
  <si>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</si>
  <si>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</si>
  <si>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</si>
  <si>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</si>
  <si>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</si>
  <si>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</si>
  <si>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Tab name here</t>
  </si>
  <si>
    <t>Tab description here</t>
  </si>
  <si>
    <t>www.fe.training</t>
  </si>
  <si>
    <t>Real Estate Investing - Loan Amortization Schedule</t>
  </si>
  <si>
    <t>Principal and Payment</t>
  </si>
  <si>
    <t>Interest Only</t>
  </si>
  <si>
    <t>30 year amortization, 10 year bullet</t>
  </si>
  <si>
    <t>Loan Terms</t>
  </si>
  <si>
    <t>Loan Amount</t>
  </si>
  <si>
    <t>Amortization</t>
  </si>
  <si>
    <t>Rate</t>
  </si>
  <si>
    <t>Term</t>
  </si>
  <si>
    <t>Month</t>
  </si>
  <si>
    <t>Beginning Balance</t>
  </si>
  <si>
    <t>Total Payment</t>
  </si>
  <si>
    <t>Principal Payment</t>
  </si>
  <si>
    <t>Interest Payment</t>
  </si>
  <si>
    <t>Ending Balance</t>
  </si>
  <si>
    <t>Balloon payment</t>
  </si>
  <si>
    <t>^</t>
  </si>
  <si>
    <t>Calculate the payoff for the following loan according to the terms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</si>
</sst>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#,##0.0_);\(#,##0.0\)\,0.0_);@_)"/>
    <numFmt numFmtId="168" formatCode="#,##0.0\ \x_);\(#,##0.0\ \x\);"/>
    <numFmt numFmtId="169" formatCode="0.0%_);\(0.0%\)"/>
    <numFmt numFmtId="170" formatCode="#,##0.0_);\(#,##0.0\);0.0_);@_)"/>
    <numFmt numFmtId="171" formatCode="#,##0.0\ \x_);\(#,##0.0\ \x\)"/>
    <numFmt numFmtId="172" formatCode="0.0%"/>
    <numFmt numFmtId="173" formatCode="_(&quot;$&quot;* #,##0.0_);_(&quot;$&quot;* \(#,##0.0\);_(&quot;$&quot;* &quot;-&quot;??_);_(@_)"/>
  </numFmts>
  <fonts count="34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0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7" fontId="27" fillId="2" borderId="0" applyNumberFormat="0" applyBorder="0" applyProtection="0">
      <alignment horizontal="center"/>
    </xf>
    <xf numFmtId="166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29" fillId="2" borderId="0" applyFont="0" applyFill="0" applyBorder="0" applyAlignment="0" applyProtection="0"/>
    <xf numFmtId="167" fontId="30" fillId="2" borderId="0" applyNumberFormat="0" applyFill="0" applyBorder="0" applyAlignment="0" applyProtection="0"/>
    <xf numFmtId="170" fontId="32" fillId="0" borderId="0" applyNumberFormat="0" applyFill="0" applyBorder="0" applyAlignment="0" applyProtection="0"/>
    <xf numFmtId="168" fontId="30" fillId="37" borderId="10" applyNumberFormat="0">
      <protection locked="0"/>
    </xf>
  </cellStyleXfs>
  <cellXfs count="71">
    <xf numFmtId="170" fontId="0" fillId="0" borderId="0" xfId="0"/>
    <xf numFmtId="170" fontId="2" fillId="5" borderId="0" xfId="51" applyNumberFormat="1" applyFont="1" applyAlignment="1"/>
    <xf numFmtId="170" fontId="2" fillId="5" borderId="0" xfId="51" applyNumberFormat="1" applyFont="1" applyAlignment="1">
      <alignment horizontal="left" vertical="top"/>
    </xf>
    <xf numFmtId="170" fontId="2" fillId="4" borderId="0" xfId="0" applyFont="1" applyFill="1" applyBorder="1"/>
    <xf numFmtId="167" fontId="31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25" fillId="2" borderId="0" xfId="0" applyFont="1" applyFill="1" applyBorder="1" applyAlignment="1">
      <alignment vertical="center"/>
    </xf>
    <xf numFmtId="166" fontId="28" fillId="3" borderId="0" xfId="52">
      <alignment horizontal="center"/>
    </xf>
    <xf numFmtId="167" fontId="27" fillId="2" borderId="0" xfId="53">
      <alignment horizontal="center"/>
    </xf>
    <xf numFmtId="167" fontId="31" fillId="2" borderId="0" xfId="48" applyNumberFormat="1" applyAlignment="1"/>
    <xf numFmtId="167" fontId="8" fillId="3" borderId="0" xfId="49" applyNumberFormat="1" applyAlignment="1"/>
    <xf numFmtId="167" fontId="4" fillId="0" borderId="0" xfId="50" applyNumberFormat="1">
      <alignment horizontal="left" vertical="center"/>
    </xf>
    <xf numFmtId="170" fontId="0" fillId="0" borderId="0" xfId="0"/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3" fillId="0" borderId="0" xfId="0" applyFont="1" applyFill="1" applyBorder="1" applyAlignment="1">
      <alignment horizontal="center" vertical="top"/>
    </xf>
    <xf numFmtId="170" fontId="0" fillId="0" borderId="0" xfId="0" applyFill="1"/>
    <xf numFmtId="170" fontId="0" fillId="0" borderId="0" xfId="0" applyFill="1" applyBorder="1"/>
    <xf numFmtId="170" fontId="25" fillId="0" borderId="0" xfId="0" applyFont="1" applyFill="1" applyBorder="1" applyAlignment="1"/>
    <xf numFmtId="167" fontId="30" fillId="0" borderId="0" xfId="57" applyFill="1" applyBorder="1" applyAlignment="1">
      <alignment vertical="top"/>
    </xf>
    <xf numFmtId="167" fontId="2" fillId="5" borderId="0" xfId="51" applyNumberFormat="1" applyFont="1" applyBorder="1" applyAlignment="1">
      <alignment horizontal="left" vertical="top"/>
    </xf>
    <xf numFmtId="167" fontId="3" fillId="5" borderId="0" xfId="51" applyNumberFormat="1" applyFont="1" applyBorder="1" applyAlignment="1">
      <alignment horizontal="center" vertical="top"/>
    </xf>
    <xf numFmtId="167" fontId="2" fillId="5" borderId="0" xfId="51" applyNumberFormat="1" applyFont="1" applyBorder="1" applyAlignment="1"/>
    <xf numFmtId="167" fontId="5" fillId="5" borderId="0" xfId="51" applyNumberFormat="1" applyFont="1" applyBorder="1" applyAlignment="1">
      <alignment vertical="center" wrapText="1"/>
    </xf>
    <xf numFmtId="167" fontId="2" fillId="5" borderId="0" xfId="51" applyNumberFormat="1" applyFont="1" applyAlignment="1">
      <alignment vertical="top"/>
    </xf>
    <xf numFmtId="167" fontId="3" fillId="5" borderId="0" xfId="51" applyNumberFormat="1" applyFont="1" applyAlignment="1">
      <alignment horizontal="center" vertical="top"/>
    </xf>
    <xf numFmtId="167" fontId="2" fillId="5" borderId="0" xfId="51" applyNumberFormat="1" applyFont="1" applyAlignment="1"/>
    <xf numFmtId="167" fontId="5" fillId="5" borderId="0" xfId="51" applyNumberFormat="1" applyFont="1" applyAlignment="1">
      <alignment vertical="center" wrapText="1"/>
    </xf>
    <xf numFmtId="167" fontId="7" fillId="5" borderId="0" xfId="51" applyNumberFormat="1" applyFont="1" applyAlignment="1">
      <alignment vertical="center" wrapText="1"/>
    </xf>
    <xf numFmtId="167" fontId="30" fillId="37" borderId="10" xfId="59" applyNumberFormat="1">
      <protection locked="0"/>
    </xf>
    <xf numFmtId="167" fontId="2" fillId="0" borderId="0" xfId="51" applyNumberFormat="1" applyFont="1" applyFill="1" applyAlignment="1"/>
    <xf numFmtId="170" fontId="2" fillId="0" borderId="0" xfId="0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170" fontId="4" fillId="5" borderId="0" xfId="51" applyNumberFormat="1" applyFont="1" applyAlignment="1">
      <alignment vertical="center"/>
    </xf>
    <xf numFmtId="170" fontId="4" fillId="0" borderId="0" xfId="50" applyNumberFormat="1" applyFill="1">
      <alignment horizontal="left" vertical="center"/>
    </xf>
    <xf numFmtId="170" fontId="0" fillId="0" borderId="0" xfId="0" quotePrefix="1"/>
    <xf numFmtId="170" fontId="0" fillId="5" borderId="0" xfId="51" applyNumberFormat="1" applyFont="1" applyAlignment="1"/>
    <xf numFmtId="170" fontId="3" fillId="5" borderId="0" xfId="51" applyNumberFormat="1" applyFont="1" applyAlignment="1">
      <alignment horizontal="center" vertical="top"/>
    </xf>
    <xf numFmtId="170" fontId="2" fillId="5" borderId="11" xfId="51" applyNumberFormat="1" applyFont="1" applyBorder="1" applyAlignment="1">
      <alignment vertical="top"/>
    </xf>
    <xf numFmtId="170" fontId="3" fillId="5" borderId="11" xfId="51" applyNumberFormat="1" applyFont="1" applyBorder="1" applyAlignment="1">
      <alignment horizontal="center" vertical="top"/>
    </xf>
    <xf numFmtId="170" fontId="2" fillId="5" borderId="11" xfId="51" applyNumberFormat="1" applyFont="1" applyBorder="1" applyAlignment="1"/>
    <xf numFmtId="170" fontId="5" fillId="5" borderId="11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 wrapText="1"/>
    </xf>
    <xf numFmtId="170" fontId="3" fillId="5" borderId="0" xfId="51" applyNumberFormat="1" applyFont="1" applyAlignment="1">
      <alignment vertical="top"/>
    </xf>
    <xf numFmtId="170" fontId="0" fillId="0" borderId="0" xfId="0"/>
    <xf numFmtId="170" fontId="0" fillId="0" borderId="0" xfId="0"/>
    <xf numFmtId="173" fontId="0" fillId="0" borderId="0" xfId="0" applyNumberFormat="1"/>
    <xf numFmtId="170" fontId="33" fillId="0" borderId="0" xfId="0" applyFont="1"/>
    <xf numFmtId="170" fontId="27" fillId="2" borderId="0" xfId="53" applyNumberFormat="1">
      <alignment horizontal="center"/>
    </xf>
    <xf numFmtId="173" fontId="30" fillId="0" borderId="0" xfId="57" applyNumberFormat="1" applyFill="1"/>
    <xf numFmtId="170" fontId="30" fillId="0" borderId="0" xfId="57" applyNumberFormat="1" applyFill="1"/>
    <xf numFmtId="172" fontId="30" fillId="0" borderId="0" xfId="57" applyNumberFormat="1" applyFill="1"/>
    <xf numFmtId="170" fontId="0" fillId="0" borderId="0" xfId="0" applyAlignment="1">
      <alignment horizontal="right"/>
    </xf>
    <xf numFmtId="170" fontId="0" fillId="0" borderId="0" xfId="0" applyAlignment="1">
      <alignment horizontal="center"/>
    </xf>
    <xf numFmtId="170" fontId="0" fillId="0" borderId="0" xfId="0"/>
    <xf numFmtId="170" fontId="0" fillId="0" borderId="0" xfId="0"/>
    <xf numFmtId="170" fontId="0" fillId="0" borderId="0" xfId="0"/>
    <xf numFmtId="167" fontId="31" fillId="2" borderId="0" xfId="48" applyNumberFormat="1" applyFill="1" applyAlignment="1">
      <alignment horizontal="center"/>
    </xf>
    <xf numFmtId="170" fontId="0" fillId="0" borderId="0" xfId="0"/>
    <xf numFmtId="167" fontId="2" fillId="5" borderId="0" xfId="51" applyNumberFormat="1" applyFont="1" applyBorder="1" applyAlignment="1">
      <alignment horizontal="left" vertical="top"/>
    </xf>
    <xf numFmtId="167" fontId="31" fillId="3" borderId="0" xfId="49" applyNumberFormat="1" applyFont="1" applyAlignment="1">
      <alignment horizontal="center" vertical="center"/>
    </xf>
    <xf numFmtId="167" fontId="0" fillId="5" borderId="0" xfId="0" applyNumberFormat="1" applyFill="1" applyBorder="1" applyAlignment="1">
      <alignment horizontal="center" vertical="center" wrapText="1"/>
    </xf>
    <xf numFmtId="167" fontId="32" fillId="5" borderId="0" xfId="58" applyNumberForma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70" fontId="0" fillId="5" borderId="0" xfId="51" applyNumberFormat="1" applyFont="1" applyAlignment="1"/>
    <xf numFmtId="166" fontId="0" fillId="5" borderId="0" xfId="51" applyNumberFormat="1" applyFont="1" applyAlignment="1">
      <alignment horizontal="left"/>
    </xf>
    <xf numFmtId="170" fontId="4" fillId="5" borderId="0" xfId="51" applyNumberFormat="1" applyFont="1" applyAlignment="1">
      <alignment horizontal="left" vertical="center"/>
    </xf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DBEEFD"/>
      <color rgb="FF163260"/>
      <color rgb="FF085393"/>
      <color rgb="FFBBDEFB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197550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showGridLines="0" zoomScaleNormal="100" workbookViewId="0">
      <selection sqref="A1:N1"/>
    </sheetView>
  </sheetViews>
  <sheetFormatPr defaultColWidth="9.08984375" defaultRowHeight="14.5" x14ac:dyDescent="0.35"/>
  <cols>
    <col min="1" max="1" width="9.90625" style="19" customWidth="1"/>
    <col min="2" max="13" width="9.1796875" style="19" customWidth="1"/>
    <col min="14" max="14" width="9.90625" style="19" customWidth="1"/>
    <col min="15" max="26" width="9.08984375" style="19" customWidth="1"/>
    <col min="27" max="16384" width="9.08984375" style="19"/>
  </cols>
  <sheetData>
    <row r="1" spans="1:21" s="21" customFormat="1" ht="189.75" customHeight="1" x14ac:dyDescent="0.6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13"/>
      <c r="P1" s="13"/>
      <c r="Q1" s="13"/>
      <c r="R1" s="13"/>
      <c r="S1" s="13"/>
      <c r="T1" s="13"/>
      <c r="U1" s="13"/>
    </row>
    <row r="2" spans="1:21" s="14" customFormat="1" ht="75" customHeight="1" x14ac:dyDescent="0.35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13"/>
      <c r="P2" s="13"/>
      <c r="Q2" s="13"/>
      <c r="R2" s="13"/>
      <c r="S2" s="13"/>
      <c r="T2" s="13"/>
      <c r="U2" s="13"/>
    </row>
    <row r="3" spans="1:21" s="15" customFormat="1" ht="7.5" customHeight="1" x14ac:dyDescent="0.35">
      <c r="B3" s="16"/>
      <c r="C3" s="16"/>
      <c r="F3" s="17"/>
      <c r="G3" s="17"/>
      <c r="H3" s="17"/>
      <c r="I3" s="17"/>
      <c r="J3" s="17"/>
      <c r="K3" s="17"/>
      <c r="O3" s="13"/>
      <c r="P3" s="13"/>
      <c r="Q3" s="13"/>
      <c r="R3" s="13"/>
      <c r="S3" s="13"/>
      <c r="T3" s="13"/>
      <c r="U3" s="13"/>
    </row>
    <row r="4" spans="1:21" s="15" customFormat="1" ht="15" customHeight="1" x14ac:dyDescent="0.35">
      <c r="A4" s="23"/>
      <c r="B4" s="24"/>
      <c r="C4" s="63"/>
      <c r="D4" s="63"/>
      <c r="E4" s="25"/>
      <c r="F4" s="26"/>
      <c r="G4" s="26"/>
      <c r="H4" s="26"/>
      <c r="I4" s="26"/>
      <c r="J4" s="26"/>
      <c r="K4" s="26"/>
      <c r="L4" s="25"/>
      <c r="M4" s="25"/>
      <c r="N4" s="25"/>
      <c r="O4" s="13"/>
      <c r="P4" s="13"/>
      <c r="Q4" s="13"/>
      <c r="R4" s="13"/>
      <c r="S4" s="13"/>
      <c r="T4" s="13"/>
      <c r="U4" s="13"/>
    </row>
    <row r="5" spans="1:21" s="15" customFormat="1" ht="15" customHeight="1" x14ac:dyDescent="0.35">
      <c r="A5" s="65" t="s">
        <v>13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13"/>
      <c r="P5" s="13"/>
      <c r="Q5" s="13"/>
      <c r="R5" s="13"/>
      <c r="S5" s="13"/>
      <c r="T5" s="13"/>
      <c r="U5" s="13"/>
    </row>
    <row r="6" spans="1:21" s="15" customFormat="1" ht="15" customHeight="1" x14ac:dyDescent="0.3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13"/>
      <c r="P6" s="13"/>
      <c r="Q6" s="13"/>
      <c r="R6" s="13"/>
      <c r="S6" s="13"/>
      <c r="T6" s="13"/>
      <c r="U6" s="13"/>
    </row>
    <row r="7" spans="1:21" s="15" customFormat="1" ht="15" customHeight="1" x14ac:dyDescent="0.35">
      <c r="A7" s="65" t="str">
        <f ca="1">"© "&amp;YEAR(TODAY())&amp;" Financial Edge Training"</f>
        <v>© 2021 Financial Edge Training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13"/>
      <c r="P7" s="13"/>
      <c r="Q7" s="13"/>
      <c r="R7" s="13"/>
      <c r="S7" s="13"/>
      <c r="T7" s="13"/>
      <c r="U7" s="13"/>
    </row>
    <row r="8" spans="1:21" s="15" customFormat="1" ht="15" customHeight="1" x14ac:dyDescent="0.35">
      <c r="A8" s="66" t="s">
        <v>22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48"/>
      <c r="P8" s="48"/>
      <c r="Q8" s="48"/>
      <c r="R8" s="48"/>
      <c r="S8" s="48"/>
      <c r="T8" s="48"/>
      <c r="U8" s="48"/>
    </row>
    <row r="9" spans="1:21" s="15" customFormat="1" ht="15" customHeight="1" thickBot="1" x14ac:dyDescent="0.4">
      <c r="A9" s="42"/>
      <c r="B9" s="43"/>
      <c r="C9" s="42"/>
      <c r="D9" s="42"/>
      <c r="E9" s="44"/>
      <c r="F9" s="45"/>
      <c r="G9" s="45"/>
      <c r="H9" s="45"/>
      <c r="I9" s="45"/>
      <c r="J9" s="45"/>
      <c r="K9" s="45"/>
      <c r="L9" s="44"/>
      <c r="M9" s="44"/>
      <c r="N9" s="44"/>
      <c r="O9" s="13"/>
      <c r="P9" s="13"/>
      <c r="Q9" s="13"/>
      <c r="R9" s="13"/>
      <c r="S9" s="13"/>
      <c r="T9" s="13"/>
      <c r="U9" s="13"/>
    </row>
    <row r="10" spans="1:21" s="15" customFormat="1" ht="15" customHeight="1" x14ac:dyDescent="0.35">
      <c r="A10" s="13"/>
      <c r="B10" s="13"/>
      <c r="C10" s="13"/>
      <c r="D10" s="13"/>
      <c r="E10" s="13"/>
      <c r="F10" s="13"/>
      <c r="G10" s="62"/>
      <c r="H10" s="62"/>
      <c r="I10" s="62"/>
      <c r="J10" s="6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5" customFormat="1" ht="15" customHeight="1" x14ac:dyDescent="0.35">
      <c r="A11" s="13"/>
      <c r="B11" s="13"/>
      <c r="C11" s="13"/>
      <c r="D11" s="13"/>
      <c r="E11" s="13"/>
      <c r="F11" s="13"/>
      <c r="G11" s="62"/>
      <c r="H11" s="62"/>
      <c r="I11" s="62"/>
      <c r="J11" s="6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5" customFormat="1" ht="15" customHeight="1" x14ac:dyDescent="0.35">
      <c r="A13" s="13"/>
      <c r="B13" s="13"/>
      <c r="C13" s="13"/>
      <c r="D13" s="13"/>
      <c r="E13" s="13"/>
      <c r="F13" s="13"/>
      <c r="G13" s="62"/>
      <c r="H13" s="62"/>
      <c r="I13" s="62"/>
      <c r="J13" s="6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5" customFormat="1" ht="15" customHeight="1" x14ac:dyDescent="0.35">
      <c r="A14" s="13"/>
      <c r="B14" s="13"/>
      <c r="C14" s="13"/>
      <c r="D14" s="13"/>
      <c r="E14" s="13"/>
      <c r="F14" s="13"/>
      <c r="G14" s="62"/>
      <c r="H14" s="62"/>
      <c r="I14" s="62"/>
      <c r="J14" s="6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5" customFormat="1" ht="15" customHeight="1" x14ac:dyDescent="0.35">
      <c r="A15" s="13"/>
      <c r="B15" s="13"/>
      <c r="C15" s="13"/>
      <c r="D15" s="13"/>
      <c r="E15" s="13"/>
      <c r="F15" s="13"/>
      <c r="G15" s="62"/>
      <c r="H15" s="62"/>
      <c r="I15" s="62"/>
      <c r="J15" s="62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5" customFormat="1" ht="15" customHeight="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5" customFormat="1" ht="15" customHeight="1" x14ac:dyDescent="0.35">
      <c r="A17" s="13"/>
      <c r="B17" s="13"/>
      <c r="C17" s="13"/>
      <c r="D17" s="13"/>
      <c r="E17" s="13"/>
      <c r="F17" s="13"/>
      <c r="G17" s="62"/>
      <c r="H17" s="62"/>
      <c r="I17" s="62"/>
      <c r="J17" s="62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5" customFormat="1" ht="15" customHeight="1" x14ac:dyDescent="0.3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15" customHeight="1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21" x14ac:dyDescent="0.3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2021&amp;C&amp;10Page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showGridLines="0" zoomScaleNormal="100" workbookViewId="0"/>
  </sheetViews>
  <sheetFormatPr defaultColWidth="9.08984375" defaultRowHeight="14.5" x14ac:dyDescent="0.35"/>
  <cols>
    <col min="1" max="1" width="1.453125" customWidth="1"/>
    <col min="2" max="2" width="2.90625" customWidth="1"/>
    <col min="3" max="3" width="13.1796875" customWidth="1"/>
    <col min="4" max="4" width="2.90625" customWidth="1"/>
    <col min="5" max="7" width="1.453125" customWidth="1"/>
    <col min="8" max="8" width="2.90625" customWidth="1"/>
    <col min="9" max="9" width="42.81640625" customWidth="1"/>
    <col min="10" max="11" width="1.453125" customWidth="1"/>
    <col min="12" max="12" width="15.54296875" customWidth="1"/>
    <col min="13" max="14" width="1.453125" customWidth="1"/>
    <col min="15" max="15" width="2.90625" customWidth="1"/>
    <col min="16" max="16" width="32.54296875" customWidth="1"/>
    <col min="17" max="17" width="2.90625" customWidth="1"/>
    <col min="18" max="18" width="1.453125" customWidth="1"/>
    <col min="23" max="23" width="9.08984375" customWidth="1"/>
  </cols>
  <sheetData>
    <row r="1" spans="1:24" s="13" customFormat="1" ht="45" customHeight="1" x14ac:dyDescent="0.65">
      <c r="A1" s="10" t="str">
        <f>Welcome!A2</f>
        <v>Real Estate Investing - Loan Amortization Schedule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s="13" customFormat="1" ht="30" customHeight="1" x14ac:dyDescent="0.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 x14ac:dyDescent="0.35">
      <c r="S3" s="13"/>
      <c r="T3" s="13"/>
      <c r="U3" s="13"/>
      <c r="V3" s="13"/>
      <c r="W3" s="13"/>
      <c r="X3" s="13"/>
    </row>
    <row r="4" spans="1:24" s="3" customFormat="1" ht="22.5" customHeight="1" x14ac:dyDescent="0.35">
      <c r="A4" s="1"/>
      <c r="B4" s="70" t="s">
        <v>0</v>
      </c>
      <c r="C4" s="70"/>
      <c r="D4" s="70"/>
      <c r="E4" s="70"/>
      <c r="F4" s="70"/>
      <c r="G4" s="70"/>
      <c r="H4" s="70"/>
      <c r="I4" s="70"/>
      <c r="K4" s="1"/>
      <c r="L4" s="70" t="s">
        <v>2</v>
      </c>
      <c r="M4" s="70"/>
      <c r="N4" s="70"/>
      <c r="O4" s="70"/>
      <c r="P4" s="70"/>
      <c r="Q4" s="30"/>
      <c r="R4" s="30"/>
      <c r="S4" s="13"/>
      <c r="T4" s="13"/>
      <c r="U4" s="13"/>
      <c r="V4" s="13"/>
      <c r="W4" s="13"/>
      <c r="X4" s="13"/>
    </row>
    <row r="5" spans="1:24" s="3" customFormat="1" ht="15" customHeight="1" x14ac:dyDescent="0.35">
      <c r="A5" s="2"/>
      <c r="B5" s="41" t="s">
        <v>1</v>
      </c>
      <c r="C5" s="40" t="s">
        <v>24</v>
      </c>
      <c r="D5" s="36"/>
      <c r="E5" s="36"/>
      <c r="F5" s="36"/>
      <c r="G5" s="36"/>
      <c r="H5" s="36"/>
      <c r="I5" s="36"/>
      <c r="K5" s="1"/>
      <c r="L5" s="47" t="s">
        <v>3</v>
      </c>
      <c r="M5" s="47"/>
      <c r="N5" s="68" t="s">
        <v>9</v>
      </c>
      <c r="O5" s="68"/>
      <c r="P5" s="68"/>
      <c r="Q5" s="68"/>
      <c r="R5" s="30"/>
      <c r="S5" s="13"/>
      <c r="T5" s="13"/>
      <c r="U5" s="13"/>
      <c r="V5" s="13"/>
      <c r="W5" s="13"/>
      <c r="X5" s="13"/>
    </row>
    <row r="6" spans="1:24" s="3" customFormat="1" ht="15" customHeight="1" x14ac:dyDescent="0.35">
      <c r="A6" s="46"/>
      <c r="B6" s="41" t="s">
        <v>1</v>
      </c>
      <c r="C6" s="40" t="s">
        <v>25</v>
      </c>
      <c r="D6" s="36"/>
      <c r="E6" s="36"/>
      <c r="F6" s="36"/>
      <c r="G6" s="36"/>
      <c r="H6" s="36"/>
      <c r="I6" s="36"/>
      <c r="K6" s="2"/>
      <c r="L6" s="47" t="s">
        <v>4</v>
      </c>
      <c r="M6" s="47"/>
      <c r="N6" s="69">
        <v>43465</v>
      </c>
      <c r="O6" s="69"/>
      <c r="P6" s="69"/>
      <c r="Q6" s="69"/>
      <c r="R6" s="30"/>
      <c r="S6" s="13"/>
      <c r="T6" s="13"/>
      <c r="U6" s="13"/>
      <c r="V6" s="13"/>
      <c r="W6" s="13"/>
      <c r="X6" s="13"/>
    </row>
    <row r="7" spans="1:24" s="3" customFormat="1" ht="15" customHeight="1" x14ac:dyDescent="0.35">
      <c r="A7" s="36"/>
      <c r="B7" s="41" t="s">
        <v>1</v>
      </c>
      <c r="C7" s="40" t="s">
        <v>26</v>
      </c>
      <c r="D7" s="36"/>
      <c r="E7" s="36"/>
      <c r="F7" s="36"/>
      <c r="G7" s="36"/>
      <c r="H7" s="36"/>
      <c r="I7" s="36"/>
      <c r="K7" s="46"/>
      <c r="L7" s="47" t="s">
        <v>5</v>
      </c>
      <c r="M7" s="47"/>
      <c r="N7" s="68" t="s">
        <v>10</v>
      </c>
      <c r="O7" s="68"/>
      <c r="P7" s="68"/>
      <c r="Q7" s="68"/>
      <c r="R7" s="30"/>
      <c r="S7" s="13"/>
      <c r="T7" s="13"/>
      <c r="U7" s="13"/>
      <c r="V7" s="13"/>
      <c r="W7" s="13"/>
      <c r="X7" s="13"/>
    </row>
    <row r="8" spans="1:24" s="3" customFormat="1" ht="15" customHeight="1" x14ac:dyDescent="0.35">
      <c r="A8" s="36"/>
      <c r="B8" s="41"/>
      <c r="C8" s="36"/>
      <c r="D8" s="36"/>
      <c r="E8" s="36"/>
      <c r="F8" s="36"/>
      <c r="G8" s="36"/>
      <c r="H8" s="36"/>
      <c r="I8" s="36"/>
      <c r="K8" s="36"/>
      <c r="L8" s="47" t="s">
        <v>6</v>
      </c>
      <c r="M8" s="47"/>
      <c r="N8" s="68" t="s">
        <v>11</v>
      </c>
      <c r="O8" s="68"/>
      <c r="P8" s="68"/>
      <c r="Q8" s="68"/>
      <c r="R8" s="30"/>
      <c r="S8" s="13"/>
      <c r="T8" s="13"/>
      <c r="U8" s="13"/>
      <c r="V8" s="13"/>
      <c r="W8" s="13"/>
      <c r="X8" s="13"/>
    </row>
    <row r="9" spans="1:24" s="3" customFormat="1" ht="15" customHeight="1" x14ac:dyDescent="0.35">
      <c r="A9" s="27"/>
      <c r="B9" s="28"/>
      <c r="C9" s="27"/>
      <c r="D9" s="27"/>
      <c r="E9" s="27"/>
      <c r="F9" s="27"/>
      <c r="G9" s="27"/>
      <c r="H9" s="27"/>
      <c r="I9" s="27"/>
      <c r="K9" s="36"/>
      <c r="L9" s="47" t="s">
        <v>7</v>
      </c>
      <c r="M9" s="47"/>
      <c r="N9" s="68" t="s">
        <v>12</v>
      </c>
      <c r="O9" s="68"/>
      <c r="P9" s="68"/>
      <c r="Q9" s="68"/>
      <c r="R9" s="30"/>
      <c r="S9" s="13"/>
      <c r="T9" s="13"/>
      <c r="U9" s="13"/>
      <c r="V9" s="13"/>
      <c r="W9" s="13"/>
      <c r="X9" s="13"/>
    </row>
    <row r="10" spans="1:24" s="3" customFormat="1" ht="15" customHeight="1" x14ac:dyDescent="0.35">
      <c r="A10" s="29"/>
      <c r="B10" s="29"/>
      <c r="C10" s="29"/>
      <c r="D10" s="29"/>
      <c r="E10" s="29"/>
      <c r="F10" s="29"/>
      <c r="G10" s="29"/>
      <c r="H10" s="29"/>
      <c r="I10" s="29"/>
      <c r="K10" s="36"/>
      <c r="L10" s="47" t="s">
        <v>8</v>
      </c>
      <c r="M10" s="47"/>
      <c r="N10" s="67"/>
      <c r="O10" s="67"/>
      <c r="P10" s="67"/>
      <c r="Q10" s="67"/>
      <c r="R10" s="31"/>
      <c r="S10" s="13"/>
      <c r="T10" s="13"/>
      <c r="U10" s="13"/>
      <c r="V10" s="13"/>
      <c r="W10" s="13"/>
      <c r="X10" s="13"/>
    </row>
    <row r="11" spans="1:24" s="3" customFormat="1" ht="15" customHeight="1" thickBot="1" x14ac:dyDescent="0.4">
      <c r="A11" s="42"/>
      <c r="B11" s="42"/>
      <c r="C11" s="42"/>
      <c r="D11" s="42"/>
      <c r="E11" s="42"/>
      <c r="F11" s="42"/>
      <c r="G11" s="42"/>
      <c r="H11" s="42"/>
      <c r="I11" s="42"/>
      <c r="K11" s="42"/>
      <c r="L11" s="42"/>
      <c r="M11" s="42"/>
      <c r="N11" s="42"/>
      <c r="O11" s="42"/>
      <c r="P11" s="42"/>
      <c r="Q11" s="42"/>
      <c r="R11" s="42"/>
      <c r="S11" s="13"/>
      <c r="T11" s="13"/>
      <c r="U11" s="13"/>
      <c r="V11" s="13"/>
      <c r="W11" s="13"/>
      <c r="X11" s="13"/>
    </row>
    <row r="12" spans="1:24" s="3" customFormat="1" ht="7.5" customHeight="1" x14ac:dyDescent="0.35">
      <c r="K12" s="17"/>
      <c r="L12" s="17"/>
      <c r="M12" s="17"/>
      <c r="N12" s="17"/>
      <c r="O12" s="17"/>
      <c r="P12" s="17"/>
      <c r="Q12" s="17"/>
      <c r="R12" s="17"/>
      <c r="S12" s="13"/>
      <c r="T12" s="13"/>
      <c r="U12" s="13"/>
      <c r="V12" s="13"/>
      <c r="W12" s="13"/>
      <c r="X12" s="13"/>
    </row>
    <row r="13" spans="1:24" s="3" customFormat="1" ht="22.5" customHeight="1" x14ac:dyDescent="0.35">
      <c r="A13" s="35"/>
      <c r="B13" s="70" t="s">
        <v>19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1"/>
      <c r="O13" s="70" t="s">
        <v>14</v>
      </c>
      <c r="P13" s="70"/>
      <c r="Q13" s="70"/>
      <c r="R13" s="37"/>
      <c r="S13" s="13"/>
      <c r="T13" s="13"/>
      <c r="U13" s="13"/>
      <c r="V13" s="13"/>
      <c r="W13" s="13"/>
      <c r="X13" s="13"/>
    </row>
    <row r="14" spans="1:24" s="3" customFormat="1" ht="15" customHeight="1" x14ac:dyDescent="0.35">
      <c r="A14" s="36"/>
      <c r="B14" s="67" t="s">
        <v>20</v>
      </c>
      <c r="C14" s="67"/>
      <c r="D14" s="67" t="s">
        <v>21</v>
      </c>
      <c r="E14" s="67"/>
      <c r="F14" s="67"/>
      <c r="G14" s="67"/>
      <c r="H14" s="67"/>
      <c r="I14" s="67"/>
      <c r="J14" s="67"/>
      <c r="K14" s="67"/>
      <c r="L14" s="67"/>
      <c r="N14" s="2"/>
      <c r="O14" s="18"/>
      <c r="P14" s="14"/>
      <c r="Q14" s="14"/>
      <c r="R14" s="36"/>
      <c r="S14" s="13"/>
      <c r="T14" s="13"/>
      <c r="U14" s="13"/>
      <c r="V14" s="13"/>
      <c r="W14" s="13"/>
      <c r="X14" s="13"/>
    </row>
    <row r="15" spans="1:24" s="3" customFormat="1" ht="15" customHeight="1" x14ac:dyDescent="0.35">
      <c r="A15" s="3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46"/>
      <c r="O15" s="18"/>
      <c r="P15" s="32" t="s">
        <v>15</v>
      </c>
      <c r="Q15" s="14"/>
      <c r="R15" s="36"/>
      <c r="S15" s="13"/>
      <c r="T15" s="13"/>
      <c r="U15" s="13"/>
      <c r="V15" s="13"/>
      <c r="W15" s="13"/>
      <c r="X15" s="13"/>
    </row>
    <row r="16" spans="1:24" s="3" customFormat="1" ht="15" customHeight="1" x14ac:dyDescent="0.35">
      <c r="A16" s="3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N16" s="36"/>
      <c r="O16" s="18"/>
      <c r="P16" s="22" t="s">
        <v>16</v>
      </c>
      <c r="Q16" s="14"/>
      <c r="R16" s="36"/>
      <c r="S16" s="13"/>
      <c r="T16" s="13"/>
      <c r="U16" s="13"/>
      <c r="V16" s="13"/>
      <c r="W16" s="13"/>
      <c r="X16" s="13"/>
    </row>
    <row r="17" spans="1:24" s="3" customFormat="1" ht="15" customHeight="1" x14ac:dyDescent="0.35">
      <c r="A17" s="3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N17" s="36"/>
      <c r="O17" s="18"/>
      <c r="P17" t="s">
        <v>17</v>
      </c>
      <c r="Q17" s="14"/>
      <c r="R17" s="36"/>
      <c r="S17" s="13"/>
      <c r="T17" s="13"/>
      <c r="U17" s="13"/>
      <c r="V17" s="13"/>
      <c r="W17" s="13"/>
      <c r="X17" s="13"/>
    </row>
    <row r="18" spans="1:24" s="3" customFormat="1" ht="15" customHeight="1" x14ac:dyDescent="0.35">
      <c r="A18" s="29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N18" s="29"/>
      <c r="O18" s="33"/>
      <c r="P18" s="33"/>
      <c r="Q18" s="33"/>
      <c r="R18" s="29"/>
      <c r="S18" s="13"/>
      <c r="T18" s="13"/>
      <c r="U18" s="13"/>
      <c r="V18" s="13"/>
      <c r="W18" s="13"/>
      <c r="X18" s="13"/>
    </row>
    <row r="19" spans="1:24" ht="15" thickBot="1" x14ac:dyDescent="0.4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N19" s="42"/>
      <c r="O19" s="42"/>
      <c r="P19" s="42"/>
      <c r="Q19" s="42"/>
      <c r="R19" s="42"/>
      <c r="S19" s="13"/>
      <c r="T19" s="13"/>
      <c r="U19" s="13"/>
      <c r="V19" s="13"/>
      <c r="W19" s="13"/>
      <c r="X19" s="13"/>
    </row>
    <row r="20" spans="1:24" x14ac:dyDescent="0.35">
      <c r="Q20" s="34"/>
      <c r="R20" s="20"/>
      <c r="S20" s="13"/>
      <c r="T20" s="13"/>
      <c r="U20" s="13"/>
      <c r="V20" s="13"/>
      <c r="W20" s="13"/>
      <c r="X20" s="13"/>
    </row>
    <row r="21" spans="1:24" x14ac:dyDescent="0.35"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3"/>
      <c r="T21" s="13"/>
      <c r="U21" s="13"/>
      <c r="V21" s="13"/>
      <c r="W21" s="13"/>
      <c r="X21" s="13"/>
    </row>
    <row r="22" spans="1:24" x14ac:dyDescent="0.35"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3"/>
      <c r="T22" s="13"/>
      <c r="U22" s="13"/>
      <c r="V22" s="13"/>
      <c r="W22" s="13"/>
      <c r="X22" s="13"/>
    </row>
    <row r="23" spans="1:24" x14ac:dyDescent="0.35">
      <c r="F23" s="20"/>
      <c r="G23" s="20"/>
      <c r="H23" s="20"/>
      <c r="I23" s="20"/>
      <c r="J23" s="20"/>
      <c r="K23" s="20"/>
      <c r="L23" s="20"/>
      <c r="M23" s="20"/>
      <c r="N23" s="19"/>
      <c r="O23" s="19"/>
      <c r="P23" s="19"/>
      <c r="Q23" s="19"/>
      <c r="S23" s="13"/>
      <c r="T23" s="13"/>
      <c r="U23" s="13"/>
      <c r="V23" s="13"/>
      <c r="W23" s="13"/>
      <c r="X23" s="13"/>
    </row>
    <row r="24" spans="1:24" x14ac:dyDescent="0.35"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S24" s="13"/>
      <c r="T24" s="13"/>
      <c r="U24" s="13"/>
      <c r="V24" s="13"/>
      <c r="W24" s="13"/>
      <c r="X24" s="13"/>
    </row>
    <row r="25" spans="1:24" x14ac:dyDescent="0.35"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S25" s="13"/>
      <c r="T25" s="13"/>
      <c r="U25" s="13"/>
      <c r="V25" s="13"/>
      <c r="W25" s="13"/>
      <c r="X25" s="13"/>
    </row>
    <row r="26" spans="1:24" x14ac:dyDescent="0.35"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S26" s="13"/>
      <c r="T26" s="13"/>
      <c r="U26" s="13"/>
      <c r="V26" s="13"/>
      <c r="W26" s="13"/>
      <c r="X26" s="13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4"/>
  <sheetViews>
    <sheetView tabSelected="1" zoomScaleNormal="100" workbookViewId="0">
      <selection activeCell="F15" sqref="F15"/>
    </sheetView>
  </sheetViews>
  <sheetFormatPr defaultColWidth="9.08984375" defaultRowHeight="15" customHeight="1" x14ac:dyDescent="0.35"/>
  <cols>
    <col min="1" max="1" width="1.54296875" style="12" customWidth="1"/>
    <col min="2" max="2" width="40.54296875" customWidth="1"/>
    <col min="3" max="3" width="13.6328125" bestFit="1" customWidth="1"/>
    <col min="4" max="4" width="16.54296875" bestFit="1" customWidth="1"/>
    <col min="5" max="5" width="13.453125" bestFit="1" customWidth="1"/>
    <col min="6" max="6" width="16.36328125" bestFit="1" customWidth="1"/>
    <col min="7" max="7" width="15.7265625" bestFit="1" customWidth="1"/>
    <col min="8" max="8" width="14.08984375" bestFit="1" customWidth="1"/>
    <col min="9" max="10" width="11.54296875" customWidth="1"/>
    <col min="11" max="12" width="9.08984375" customWidth="1"/>
  </cols>
  <sheetData>
    <row r="1" spans="1:10" s="13" customFormat="1" ht="45" customHeight="1" x14ac:dyDescent="0.65">
      <c r="A1" s="4" t="str">
        <f>Welcome!A2</f>
        <v>Real Estate Investing - Loan Amortization Schedule</v>
      </c>
      <c r="B1" s="7"/>
      <c r="C1" s="9"/>
      <c r="D1" s="9"/>
      <c r="E1" s="9"/>
      <c r="F1" s="9"/>
      <c r="G1" s="9"/>
      <c r="H1" s="9"/>
      <c r="I1" s="9"/>
      <c r="J1" s="9"/>
    </row>
    <row r="2" spans="1:10" s="13" customFormat="1" ht="30" customHeight="1" x14ac:dyDescent="0.5">
      <c r="A2" s="11"/>
      <c r="B2" s="6"/>
      <c r="C2" s="8"/>
      <c r="D2" s="8"/>
      <c r="E2" s="8"/>
      <c r="F2" s="8"/>
      <c r="G2" s="8"/>
      <c r="H2" s="8"/>
      <c r="I2" s="8"/>
      <c r="J2" s="8"/>
    </row>
    <row r="4" spans="1:10" ht="15" customHeight="1" x14ac:dyDescent="0.35">
      <c r="A4" s="12" t="s">
        <v>40</v>
      </c>
      <c r="D4" s="13"/>
    </row>
    <row r="5" spans="1:10" ht="15" customHeight="1" x14ac:dyDescent="0.35">
      <c r="E5" s="39"/>
    </row>
    <row r="6" spans="1:10" ht="15" customHeight="1" x14ac:dyDescent="0.35">
      <c r="B6" s="51" t="s">
        <v>27</v>
      </c>
      <c r="C6" s="49"/>
      <c r="D6" s="13"/>
      <c r="E6" s="13"/>
      <c r="F6" s="13"/>
      <c r="G6" s="13"/>
    </row>
    <row r="7" spans="1:10" ht="15" customHeight="1" x14ac:dyDescent="0.35">
      <c r="B7" s="49" t="s">
        <v>28</v>
      </c>
      <c r="C7" s="53">
        <v>10000000</v>
      </c>
      <c r="D7" s="13"/>
      <c r="E7" s="13"/>
      <c r="F7" s="13"/>
      <c r="G7" s="13"/>
    </row>
    <row r="8" spans="1:10" ht="15" customHeight="1" x14ac:dyDescent="0.35">
      <c r="A8" s="38"/>
      <c r="B8" s="49" t="s">
        <v>29</v>
      </c>
      <c r="C8" s="54">
        <v>30</v>
      </c>
      <c r="D8" s="13" t="str">
        <f ca="1">_xlfn.FORMULATEXT(D15)</f>
        <v>=H14</v>
      </c>
      <c r="E8" s="13"/>
      <c r="F8" s="13"/>
      <c r="G8" s="13"/>
    </row>
    <row r="9" spans="1:10" ht="15" customHeight="1" x14ac:dyDescent="0.35">
      <c r="B9" s="49" t="s">
        <v>30</v>
      </c>
      <c r="C9" s="55">
        <v>4.2500000000000003E-2</v>
      </c>
      <c r="D9" s="57" t="s">
        <v>39</v>
      </c>
      <c r="E9" t="str">
        <f ca="1">_xlfn.FORMULATEXT(E15)</f>
        <v>=F15+G15</v>
      </c>
    </row>
    <row r="10" spans="1:10" ht="15" customHeight="1" x14ac:dyDescent="0.35">
      <c r="B10" s="49" t="s">
        <v>31</v>
      </c>
      <c r="C10" s="54">
        <v>10</v>
      </c>
      <c r="D10" s="57" t="s">
        <v>39</v>
      </c>
      <c r="E10" s="57" t="s">
        <v>39</v>
      </c>
      <c r="F10" t="str">
        <f ca="1">_xlfn.FORMULATEXT(F15)</f>
        <v>=IF(C15&gt;Term*12,0,IF(C15=Term*12,-H14,PPMT(rate/12,C15,Amort*12,$C$7,0,0)))</v>
      </c>
    </row>
    <row r="11" spans="1:10" ht="15" customHeight="1" x14ac:dyDescent="0.35">
      <c r="B11" t="s">
        <v>38</v>
      </c>
      <c r="C11" s="50">
        <f>VLOOKUP(Term*12,C15:H374,4,0)</f>
        <v>-7965306.9709161026</v>
      </c>
      <c r="D11" s="57" t="s">
        <v>39</v>
      </c>
      <c r="E11" s="57" t="s">
        <v>39</v>
      </c>
      <c r="F11" s="57" t="s">
        <v>39</v>
      </c>
      <c r="G11" s="56" t="str">
        <f ca="1">_xlfn.FORMULATEXT(G15)</f>
        <v>=D15*rate/12*-1</v>
      </c>
    </row>
    <row r="12" spans="1:10" ht="15" customHeight="1" x14ac:dyDescent="0.35">
      <c r="D12" s="57" t="s">
        <v>39</v>
      </c>
      <c r="E12" s="57" t="s">
        <v>39</v>
      </c>
      <c r="F12" s="57" t="s">
        <v>39</v>
      </c>
      <c r="G12" s="57" t="s">
        <v>39</v>
      </c>
      <c r="H12" t="str">
        <f ca="1">_xlfn.FORMULATEXT(H15)</f>
        <v>=D15+F15</v>
      </c>
    </row>
    <row r="13" spans="1:10" ht="15" customHeight="1" x14ac:dyDescent="0.35">
      <c r="C13" s="52" t="s">
        <v>32</v>
      </c>
      <c r="D13" s="52" t="s">
        <v>33</v>
      </c>
      <c r="E13" s="52" t="s">
        <v>34</v>
      </c>
      <c r="F13" s="52" t="s">
        <v>35</v>
      </c>
      <c r="G13" s="52" t="s">
        <v>36</v>
      </c>
      <c r="H13" s="52" t="s">
        <v>37</v>
      </c>
    </row>
    <row r="14" spans="1:10" s="49" customFormat="1" ht="15" customHeight="1" x14ac:dyDescent="0.35">
      <c r="A14" s="12"/>
      <c r="C14" s="49">
        <v>0</v>
      </c>
      <c r="H14" s="49">
        <f>C7</f>
        <v>10000000</v>
      </c>
    </row>
    <row r="15" spans="1:10" ht="15" customHeight="1" x14ac:dyDescent="0.35">
      <c r="B15" s="56" t="str">
        <f ca="1">_xlfn.FORMULATEXT(C15)</f>
        <v>=C14+1</v>
      </c>
      <c r="C15">
        <f>C14+1</f>
        <v>1</v>
      </c>
      <c r="D15">
        <f>H14</f>
        <v>10000000</v>
      </c>
      <c r="E15" s="59">
        <f>F15+G15</f>
        <v>-49193.989107948364</v>
      </c>
      <c r="F15" s="49">
        <f>IF(C15&gt;Term*12,0,IF(C15=Term*12,-H14,PPMT(rate/12,C15,Amort*12,$C$7,0,0)))</f>
        <v>-13777.322441281694</v>
      </c>
      <c r="G15">
        <f t="shared" ref="G15:G78" si="0">D15*rate/12*-1</f>
        <v>-35416.666666666672</v>
      </c>
      <c r="H15">
        <f>D15+F15</f>
        <v>9986222.6775587182</v>
      </c>
    </row>
    <row r="16" spans="1:10" ht="15" customHeight="1" x14ac:dyDescent="0.35">
      <c r="C16" s="49">
        <f t="shared" ref="C16:C79" si="1">C15+1</f>
        <v>2</v>
      </c>
      <c r="D16" s="60">
        <f t="shared" ref="D16:D79" si="2">H15</f>
        <v>9986222.6775587182</v>
      </c>
      <c r="E16" s="60">
        <f t="shared" ref="E16:E79" si="3">F16+G16</f>
        <v>-49193.989107948364</v>
      </c>
      <c r="F16" s="60">
        <f>IF(C16&gt;Term*12,0,IF(C16=Term*12,-H15,PPMT(rate/12,C16,Amort*12,$C$7,0,0)))</f>
        <v>-13826.1171249279</v>
      </c>
      <c r="G16" s="58">
        <f t="shared" si="0"/>
        <v>-35367.871983020465</v>
      </c>
      <c r="H16" s="49">
        <f t="shared" ref="H16" si="4">D16+F16</f>
        <v>9972396.5604337901</v>
      </c>
      <c r="I16" s="58"/>
    </row>
    <row r="17" spans="3:9" ht="15" customHeight="1" x14ac:dyDescent="0.35">
      <c r="C17" s="49">
        <f t="shared" si="1"/>
        <v>3</v>
      </c>
      <c r="D17" s="60">
        <f t="shared" si="2"/>
        <v>9972396.5604337901</v>
      </c>
      <c r="E17" s="60">
        <f t="shared" si="3"/>
        <v>-49193.989107948357</v>
      </c>
      <c r="F17" s="60">
        <f>IF(C17&gt;Term*12,0,IF(C17=Term*12,-H16,PPMT(rate/12,C17,Amort*12,$C$7,0,0)))</f>
        <v>-13875.084623078686</v>
      </c>
      <c r="G17" s="58">
        <f t="shared" si="0"/>
        <v>-35318.904484869672</v>
      </c>
      <c r="H17" s="49">
        <f t="shared" ref="H17:H80" si="5">D17+F17</f>
        <v>9958521.4758107122</v>
      </c>
      <c r="I17" s="58"/>
    </row>
    <row r="18" spans="3:9" ht="15" customHeight="1" x14ac:dyDescent="0.35">
      <c r="C18" s="49">
        <f t="shared" si="1"/>
        <v>4</v>
      </c>
      <c r="D18" s="60">
        <f t="shared" si="2"/>
        <v>9958521.4758107122</v>
      </c>
      <c r="E18" s="60">
        <f t="shared" si="3"/>
        <v>-49193.989107948357</v>
      </c>
      <c r="F18" s="60">
        <f>IF(C18&gt;Term*12,0,IF(C18=Term*12,-H17,PPMT(rate/12,C18,Amort*12,$C$7,0,0)))</f>
        <v>-13924.225547785421</v>
      </c>
      <c r="G18" s="58">
        <f t="shared" si="0"/>
        <v>-35269.763560162937</v>
      </c>
      <c r="H18" s="49">
        <f t="shared" si="5"/>
        <v>9944597.2502629273</v>
      </c>
      <c r="I18" s="58"/>
    </row>
    <row r="19" spans="3:9" ht="15" customHeight="1" x14ac:dyDescent="0.35">
      <c r="C19" s="49">
        <f t="shared" si="1"/>
        <v>5</v>
      </c>
      <c r="D19" s="60">
        <f t="shared" si="2"/>
        <v>9944597.2502629273</v>
      </c>
      <c r="E19" s="60">
        <f t="shared" si="3"/>
        <v>-49193.989107948371</v>
      </c>
      <c r="F19" s="60">
        <f>IF(C19&gt;Term*12,0,IF(C19=Term*12,-H18,PPMT(rate/12,C19,Amort*12,$C$7,0,0)))</f>
        <v>-13973.540513267164</v>
      </c>
      <c r="G19" s="58">
        <f t="shared" si="0"/>
        <v>-35220.448594681206</v>
      </c>
      <c r="H19" s="49">
        <f t="shared" si="5"/>
        <v>9930623.7097496595</v>
      </c>
      <c r="I19" s="58"/>
    </row>
    <row r="20" spans="3:9" ht="15" customHeight="1" x14ac:dyDescent="0.35">
      <c r="C20" s="49">
        <f t="shared" si="1"/>
        <v>6</v>
      </c>
      <c r="D20" s="60">
        <f t="shared" si="2"/>
        <v>9930623.7097496595</v>
      </c>
      <c r="E20" s="60">
        <f t="shared" si="3"/>
        <v>-49193.989107948364</v>
      </c>
      <c r="F20" s="60">
        <f>IF(C20&gt;Term*12,0,IF(C20=Term*12,-H19,PPMT(rate/12,C20,Amort*12,$C$7,0,0)))</f>
        <v>-14023.030135918316</v>
      </c>
      <c r="G20" s="58">
        <f t="shared" si="0"/>
        <v>-35170.95897203005</v>
      </c>
      <c r="H20" s="49">
        <f t="shared" si="5"/>
        <v>9916600.6796137411</v>
      </c>
      <c r="I20" s="58"/>
    </row>
    <row r="21" spans="3:9" ht="15" customHeight="1" x14ac:dyDescent="0.35">
      <c r="C21" s="49">
        <f t="shared" si="1"/>
        <v>7</v>
      </c>
      <c r="D21" s="60">
        <f t="shared" si="2"/>
        <v>9916600.6796137411</v>
      </c>
      <c r="E21" s="60">
        <f t="shared" si="3"/>
        <v>-49193.989107948364</v>
      </c>
      <c r="F21" s="60">
        <f>IF(C21&gt;Term*12,0,IF(C21=Term*12,-H20,PPMT(rate/12,C21,Amort*12,$C$7,0,0)))</f>
        <v>-14072.695034316361</v>
      </c>
      <c r="G21" s="58">
        <f t="shared" si="0"/>
        <v>-35121.294073632002</v>
      </c>
      <c r="H21" s="49">
        <f t="shared" si="5"/>
        <v>9902527.9845794253</v>
      </c>
      <c r="I21" s="58"/>
    </row>
    <row r="22" spans="3:9" ht="15" customHeight="1" x14ac:dyDescent="0.35">
      <c r="C22" s="49">
        <f t="shared" si="1"/>
        <v>8</v>
      </c>
      <c r="D22" s="60">
        <f t="shared" si="2"/>
        <v>9902527.9845794253</v>
      </c>
      <c r="E22" s="60">
        <f t="shared" si="3"/>
        <v>-49193.989107948364</v>
      </c>
      <c r="F22" s="60">
        <f>IF(C22&gt;Term*12,0,IF(C22=Term*12,-H21,PPMT(rate/12,C22,Amort*12,$C$7,0,0)))</f>
        <v>-14122.535829229562</v>
      </c>
      <c r="G22" s="58">
        <f t="shared" si="0"/>
        <v>-35071.4532787188</v>
      </c>
      <c r="H22" s="49">
        <f t="shared" si="5"/>
        <v>9888405.448750196</v>
      </c>
      <c r="I22" s="58"/>
    </row>
    <row r="23" spans="3:9" ht="15" customHeight="1" x14ac:dyDescent="0.35">
      <c r="C23" s="49">
        <f t="shared" si="1"/>
        <v>9</v>
      </c>
      <c r="D23" s="60">
        <f t="shared" si="2"/>
        <v>9888405.448750196</v>
      </c>
      <c r="E23" s="60">
        <f t="shared" si="3"/>
        <v>-49193.989107948371</v>
      </c>
      <c r="F23" s="60">
        <f>IF(C23&gt;Term*12,0,IF(C23=Term*12,-H22,PPMT(rate/12,C23,Amort*12,$C$7,0,0)))</f>
        <v>-14172.553143624753</v>
      </c>
      <c r="G23" s="58">
        <f t="shared" si="0"/>
        <v>-35021.435964323617</v>
      </c>
      <c r="H23" s="49">
        <f t="shared" si="5"/>
        <v>9874232.8956065718</v>
      </c>
      <c r="I23" s="58"/>
    </row>
    <row r="24" spans="3:9" ht="15" customHeight="1" x14ac:dyDescent="0.35">
      <c r="C24" s="49">
        <f t="shared" si="1"/>
        <v>10</v>
      </c>
      <c r="D24" s="60">
        <f t="shared" si="2"/>
        <v>9874232.8956065718</v>
      </c>
      <c r="E24" s="60">
        <f t="shared" si="3"/>
        <v>-49193.989107948364</v>
      </c>
      <c r="F24" s="60">
        <f>IF(C24&gt;Term*12,0,IF(C24=Term*12,-H23,PPMT(rate/12,C24,Amort*12,$C$7,0,0)))</f>
        <v>-14222.74760267509</v>
      </c>
      <c r="G24" s="58">
        <f t="shared" si="0"/>
        <v>-34971.241505273276</v>
      </c>
      <c r="H24" s="49">
        <f t="shared" si="5"/>
        <v>9860010.1480038967</v>
      </c>
      <c r="I24" s="58"/>
    </row>
    <row r="25" spans="3:9" ht="15" customHeight="1" x14ac:dyDescent="0.35">
      <c r="C25" s="49">
        <f t="shared" si="1"/>
        <v>11</v>
      </c>
      <c r="D25" s="60">
        <f t="shared" si="2"/>
        <v>9860010.1480038967</v>
      </c>
      <c r="E25" s="60">
        <f t="shared" si="3"/>
        <v>-49193.989107948371</v>
      </c>
      <c r="F25" s="60">
        <f>IF(C25&gt;Term*12,0,IF(C25=Term*12,-H24,PPMT(rate/12,C25,Amort*12,$C$7,0,0)))</f>
        <v>-14273.1198337679</v>
      </c>
      <c r="G25" s="58">
        <f t="shared" si="0"/>
        <v>-34920.86927418047</v>
      </c>
      <c r="H25" s="49">
        <f t="shared" si="5"/>
        <v>9845737.0281701293</v>
      </c>
      <c r="I25" s="58"/>
    </row>
    <row r="26" spans="3:9" ht="15" customHeight="1" x14ac:dyDescent="0.35">
      <c r="C26" s="49">
        <f t="shared" si="1"/>
        <v>12</v>
      </c>
      <c r="D26" s="60">
        <f t="shared" si="2"/>
        <v>9845737.0281701293</v>
      </c>
      <c r="E26" s="60">
        <f t="shared" si="3"/>
        <v>-49193.989107948371</v>
      </c>
      <c r="F26" s="60">
        <f>IF(C26&gt;Term*12,0,IF(C26=Term*12,-H25,PPMT(rate/12,C26,Amort*12,$C$7,0,0)))</f>
        <v>-14323.670466512493</v>
      </c>
      <c r="G26" s="58">
        <f t="shared" si="0"/>
        <v>-34870.318641435879</v>
      </c>
      <c r="H26" s="49">
        <f t="shared" si="5"/>
        <v>9831413.3577036168</v>
      </c>
      <c r="I26" s="58"/>
    </row>
    <row r="27" spans="3:9" ht="15" customHeight="1" x14ac:dyDescent="0.35">
      <c r="C27" s="49">
        <f t="shared" si="1"/>
        <v>13</v>
      </c>
      <c r="D27" s="60">
        <f t="shared" si="2"/>
        <v>9831413.3577036168</v>
      </c>
      <c r="E27" s="60">
        <f t="shared" si="3"/>
        <v>-49193.989107948371</v>
      </c>
      <c r="F27" s="60">
        <f>IF(C27&gt;Term*12,0,IF(C27=Term*12,-H26,PPMT(rate/12,C27,Amort*12,$C$7,0,0)))</f>
        <v>-14374.40013274806</v>
      </c>
      <c r="G27" s="58">
        <f t="shared" si="0"/>
        <v>-34819.588975200313</v>
      </c>
      <c r="H27" s="49">
        <f t="shared" si="5"/>
        <v>9817038.9575708695</v>
      </c>
      <c r="I27" s="58"/>
    </row>
    <row r="28" spans="3:9" ht="15" customHeight="1" x14ac:dyDescent="0.35">
      <c r="C28" s="49">
        <f t="shared" si="1"/>
        <v>14</v>
      </c>
      <c r="D28" s="60">
        <f t="shared" si="2"/>
        <v>9817038.9575708695</v>
      </c>
      <c r="E28" s="60">
        <f t="shared" si="3"/>
        <v>-49193.989107948371</v>
      </c>
      <c r="F28" s="60">
        <f>IF(C28&gt;Term*12,0,IF(C28=Term*12,-H27,PPMT(rate/12,C28,Amort*12,$C$7,0,0)))</f>
        <v>-14425.309466551538</v>
      </c>
      <c r="G28" s="58">
        <f t="shared" si="0"/>
        <v>-34768.679641396833</v>
      </c>
      <c r="H28" s="49">
        <f t="shared" si="5"/>
        <v>9802613.6481043175</v>
      </c>
      <c r="I28" s="58"/>
    </row>
    <row r="29" spans="3:9" ht="15" customHeight="1" x14ac:dyDescent="0.35">
      <c r="C29" s="49">
        <f t="shared" si="1"/>
        <v>15</v>
      </c>
      <c r="D29" s="60">
        <f t="shared" si="2"/>
        <v>9802613.6481043175</v>
      </c>
      <c r="E29" s="60">
        <f t="shared" si="3"/>
        <v>-49193.989107948379</v>
      </c>
      <c r="F29" s="60">
        <f>IF(C29&gt;Term*12,0,IF(C29=Term*12,-H28,PPMT(rate/12,C29,Amort*12,$C$7,0,0)))</f>
        <v>-14476.399104245578</v>
      </c>
      <c r="G29" s="58">
        <f t="shared" si="0"/>
        <v>-34717.590003702797</v>
      </c>
      <c r="H29" s="49">
        <f t="shared" si="5"/>
        <v>9788137.2490000725</v>
      </c>
      <c r="I29" s="58"/>
    </row>
    <row r="30" spans="3:9" ht="15" customHeight="1" x14ac:dyDescent="0.35">
      <c r="C30" s="49">
        <f t="shared" si="1"/>
        <v>16</v>
      </c>
      <c r="D30" s="60">
        <f t="shared" si="2"/>
        <v>9788137.2490000725</v>
      </c>
      <c r="E30" s="60">
        <f t="shared" si="3"/>
        <v>-49193.989107948379</v>
      </c>
      <c r="F30" s="60">
        <f>IF(C30&gt;Term*12,0,IF(C30=Term*12,-H29,PPMT(rate/12,C30,Amort*12,$C$7,0,0)))</f>
        <v>-14527.669684406448</v>
      </c>
      <c r="G30" s="58">
        <f t="shared" si="0"/>
        <v>-34666.319423541929</v>
      </c>
      <c r="H30" s="49">
        <f t="shared" si="5"/>
        <v>9773609.5793156661</v>
      </c>
      <c r="I30" s="58"/>
    </row>
    <row r="31" spans="3:9" ht="15" customHeight="1" x14ac:dyDescent="0.35">
      <c r="C31" s="49">
        <f t="shared" si="1"/>
        <v>17</v>
      </c>
      <c r="D31" s="60">
        <f t="shared" si="2"/>
        <v>9773609.5793156661</v>
      </c>
      <c r="E31" s="60">
        <f t="shared" si="3"/>
        <v>-49193.989107948371</v>
      </c>
      <c r="F31" s="60">
        <f>IF(C31&gt;Term*12,0,IF(C31=Term*12,-H30,PPMT(rate/12,C31,Amort*12,$C$7,0,0)))</f>
        <v>-14579.121847872055</v>
      </c>
      <c r="G31" s="58">
        <f t="shared" si="0"/>
        <v>-34614.867260076317</v>
      </c>
      <c r="H31" s="49">
        <f t="shared" si="5"/>
        <v>9759030.4574677944</v>
      </c>
      <c r="I31" s="58"/>
    </row>
    <row r="32" spans="3:9" ht="15" customHeight="1" x14ac:dyDescent="0.35">
      <c r="C32" s="49">
        <f t="shared" si="1"/>
        <v>18</v>
      </c>
      <c r="D32" s="60">
        <f t="shared" si="2"/>
        <v>9759030.4574677944</v>
      </c>
      <c r="E32" s="60">
        <f t="shared" si="3"/>
        <v>-49193.989107948379</v>
      </c>
      <c r="F32" s="60">
        <f>IF(C32&gt;Term*12,0,IF(C32=Term*12,-H31,PPMT(rate/12,C32,Amort*12,$C$7,0,0)))</f>
        <v>-14630.756237749933</v>
      </c>
      <c r="G32" s="58">
        <f t="shared" si="0"/>
        <v>-34563.232870198444</v>
      </c>
      <c r="H32" s="49">
        <f t="shared" si="5"/>
        <v>9744399.7012300454</v>
      </c>
      <c r="I32" s="58"/>
    </row>
    <row r="33" spans="3:9" ht="15" customHeight="1" x14ac:dyDescent="0.35">
      <c r="C33" s="49">
        <f t="shared" si="1"/>
        <v>19</v>
      </c>
      <c r="D33" s="60">
        <f t="shared" si="2"/>
        <v>9744399.7012300454</v>
      </c>
      <c r="E33" s="60">
        <f t="shared" si="3"/>
        <v>-49193.989107948379</v>
      </c>
      <c r="F33" s="60">
        <f>IF(C33&gt;Term*12,0,IF(C33=Term*12,-H32,PPMT(rate/12,C33,Amort*12,$C$7,0,0)))</f>
        <v>-14682.5734994253</v>
      </c>
      <c r="G33" s="58">
        <f t="shared" si="0"/>
        <v>-34511.415608523079</v>
      </c>
      <c r="H33" s="49">
        <f t="shared" si="5"/>
        <v>9729717.127730621</v>
      </c>
      <c r="I33" s="58"/>
    </row>
    <row r="34" spans="3:9" ht="15" customHeight="1" x14ac:dyDescent="0.35">
      <c r="C34" s="49">
        <f t="shared" si="1"/>
        <v>20</v>
      </c>
      <c r="D34" s="60">
        <f t="shared" si="2"/>
        <v>9729717.127730621</v>
      </c>
      <c r="E34" s="60">
        <f t="shared" si="3"/>
        <v>-49193.989107948386</v>
      </c>
      <c r="F34" s="60">
        <f>IF(C34&gt;Term*12,0,IF(C34=Term*12,-H33,PPMT(rate/12,C34,Amort*12,$C$7,0,0)))</f>
        <v>-14734.574280569099</v>
      </c>
      <c r="G34" s="58">
        <f t="shared" si="0"/>
        <v>-34459.414827379289</v>
      </c>
      <c r="H34" s="49">
        <f t="shared" si="5"/>
        <v>9714982.5534500517</v>
      </c>
      <c r="I34" s="58"/>
    </row>
    <row r="35" spans="3:9" ht="15" customHeight="1" x14ac:dyDescent="0.35">
      <c r="C35" s="49">
        <f t="shared" si="1"/>
        <v>21</v>
      </c>
      <c r="D35" s="60">
        <f t="shared" si="2"/>
        <v>9714982.5534500517</v>
      </c>
      <c r="E35" s="60">
        <f t="shared" si="3"/>
        <v>-49193.989107948379</v>
      </c>
      <c r="F35" s="60">
        <f>IF(C35&gt;Term*12,0,IF(C35=Term*12,-H34,PPMT(rate/12,C35,Amort*12,$C$7,0,0)))</f>
        <v>-14786.759231146112</v>
      </c>
      <c r="G35" s="58">
        <f t="shared" si="0"/>
        <v>-34407.229876802267</v>
      </c>
      <c r="H35" s="49">
        <f t="shared" si="5"/>
        <v>9700195.7942189053</v>
      </c>
      <c r="I35" s="58"/>
    </row>
    <row r="36" spans="3:9" ht="15" customHeight="1" x14ac:dyDescent="0.35">
      <c r="C36" s="49">
        <f t="shared" si="1"/>
        <v>22</v>
      </c>
      <c r="D36" s="60">
        <f t="shared" si="2"/>
        <v>9700195.7942189053</v>
      </c>
      <c r="E36" s="60">
        <f t="shared" si="3"/>
        <v>-49193.989107948386</v>
      </c>
      <c r="F36" s="60">
        <f>IF(C36&gt;Term*12,0,IF(C36=Term*12,-H35,PPMT(rate/12,C36,Amort*12,$C$7,0,0)))</f>
        <v>-14839.12900342309</v>
      </c>
      <c r="G36" s="58">
        <f t="shared" si="0"/>
        <v>-34354.860104525294</v>
      </c>
      <c r="H36" s="49">
        <f t="shared" si="5"/>
        <v>9685356.6652154829</v>
      </c>
      <c r="I36" s="58"/>
    </row>
    <row r="37" spans="3:9" ht="15" customHeight="1" x14ac:dyDescent="0.35">
      <c r="C37" s="49">
        <f t="shared" si="1"/>
        <v>23</v>
      </c>
      <c r="D37" s="60">
        <f t="shared" si="2"/>
        <v>9685356.6652154829</v>
      </c>
      <c r="E37" s="60">
        <f t="shared" si="3"/>
        <v>-49193.989107948379</v>
      </c>
      <c r="F37" s="60">
        <f>IF(C37&gt;Term*12,0,IF(C37=Term*12,-H36,PPMT(rate/12,C37,Amort*12,$C$7,0,0)))</f>
        <v>-14891.684251976878</v>
      </c>
      <c r="G37" s="58">
        <f t="shared" si="0"/>
        <v>-34302.304855971503</v>
      </c>
      <c r="H37" s="49">
        <f t="shared" si="5"/>
        <v>9670464.9809635058</v>
      </c>
      <c r="I37" s="58"/>
    </row>
    <row r="38" spans="3:9" ht="15" customHeight="1" x14ac:dyDescent="0.35">
      <c r="C38" s="49">
        <f t="shared" si="1"/>
        <v>24</v>
      </c>
      <c r="D38" s="60">
        <f t="shared" si="2"/>
        <v>9670464.9809635058</v>
      </c>
      <c r="E38" s="60">
        <f t="shared" si="3"/>
        <v>-49193.989107948386</v>
      </c>
      <c r="F38" s="60">
        <f>IF(C38&gt;Term*12,0,IF(C38=Term*12,-H37,PPMT(rate/12,C38,Amort*12,$C$7,0,0)))</f>
        <v>-14944.425633702633</v>
      </c>
      <c r="G38" s="58">
        <f t="shared" si="0"/>
        <v>-34249.563474245755</v>
      </c>
      <c r="H38" s="49">
        <f t="shared" si="5"/>
        <v>9655520.5553298034</v>
      </c>
      <c r="I38" s="58"/>
    </row>
    <row r="39" spans="3:9" ht="15" customHeight="1" x14ac:dyDescent="0.35">
      <c r="C39" s="49">
        <f t="shared" si="1"/>
        <v>25</v>
      </c>
      <c r="D39" s="60">
        <f t="shared" si="2"/>
        <v>9655520.5553298034</v>
      </c>
      <c r="E39" s="60">
        <f t="shared" si="3"/>
        <v>-49193.989107948379</v>
      </c>
      <c r="F39" s="60">
        <f>IF(C39&gt;Term*12,0,IF(C39=Term*12,-H38,PPMT(rate/12,C39,Amort*12,$C$7,0,0)))</f>
        <v>-14997.353807821992</v>
      </c>
      <c r="G39" s="58">
        <f t="shared" si="0"/>
        <v>-34196.635300126385</v>
      </c>
      <c r="H39" s="49">
        <f t="shared" si="5"/>
        <v>9640523.2015219815</v>
      </c>
      <c r="I39" s="58"/>
    </row>
    <row r="40" spans="3:9" ht="15" customHeight="1" x14ac:dyDescent="0.35">
      <c r="C40" s="49">
        <f t="shared" si="1"/>
        <v>26</v>
      </c>
      <c r="D40" s="60">
        <f t="shared" si="2"/>
        <v>9640523.2015219815</v>
      </c>
      <c r="E40" s="60">
        <f t="shared" si="3"/>
        <v>-49193.989107948379</v>
      </c>
      <c r="F40" s="60">
        <f>IF(C40&gt;Term*12,0,IF(C40=Term*12,-H39,PPMT(rate/12,C40,Amort*12,$C$7,0,0)))</f>
        <v>-15050.469435891366</v>
      </c>
      <c r="G40" s="58">
        <f t="shared" si="0"/>
        <v>-34143.519672057017</v>
      </c>
      <c r="H40" s="49">
        <f t="shared" si="5"/>
        <v>9625472.7320860904</v>
      </c>
      <c r="I40" s="58"/>
    </row>
    <row r="41" spans="3:9" ht="15" customHeight="1" x14ac:dyDescent="0.35">
      <c r="C41" s="49">
        <f t="shared" si="1"/>
        <v>27</v>
      </c>
      <c r="D41" s="60">
        <f t="shared" si="2"/>
        <v>9625472.7320860904</v>
      </c>
      <c r="E41" s="60">
        <f t="shared" si="3"/>
        <v>-49193.989107948386</v>
      </c>
      <c r="F41" s="60">
        <f>IF(C41&gt;Term*12,0,IF(C41=Term*12,-H40,PPMT(rate/12,C41,Amort*12,$C$7,0,0)))</f>
        <v>-15103.773181810146</v>
      </c>
      <c r="G41" s="58">
        <f t="shared" si="0"/>
        <v>-34090.21592613824</v>
      </c>
      <c r="H41" s="49">
        <f t="shared" si="5"/>
        <v>9610368.9589042794</v>
      </c>
      <c r="I41" s="58"/>
    </row>
    <row r="42" spans="3:9" ht="15" customHeight="1" x14ac:dyDescent="0.35">
      <c r="C42" s="49">
        <f t="shared" si="1"/>
        <v>28</v>
      </c>
      <c r="D42" s="60">
        <f t="shared" si="2"/>
        <v>9610368.9589042794</v>
      </c>
      <c r="E42" s="60">
        <f t="shared" si="3"/>
        <v>-49193.989107948386</v>
      </c>
      <c r="F42" s="60">
        <f>IF(C42&gt;Term*12,0,IF(C42=Term*12,-H41,PPMT(rate/12,C42,Amort*12,$C$7,0,0)))</f>
        <v>-15157.265711829059</v>
      </c>
      <c r="G42" s="58">
        <f t="shared" si="0"/>
        <v>-34036.723396119327</v>
      </c>
      <c r="H42" s="49">
        <f t="shared" si="5"/>
        <v>9595211.6931924503</v>
      </c>
      <c r="I42" s="58"/>
    </row>
    <row r="43" spans="3:9" ht="15" customHeight="1" x14ac:dyDescent="0.35">
      <c r="C43" s="49">
        <f t="shared" si="1"/>
        <v>29</v>
      </c>
      <c r="D43" s="60">
        <f t="shared" si="2"/>
        <v>9595211.6931924503</v>
      </c>
      <c r="E43" s="60">
        <f t="shared" si="3"/>
        <v>-49193.989107948379</v>
      </c>
      <c r="F43" s="60">
        <f>IF(C43&gt;Term*12,0,IF(C43=Term*12,-H42,PPMT(rate/12,C43,Amort*12,$C$7,0,0)))</f>
        <v>-15210.947694558448</v>
      </c>
      <c r="G43" s="58">
        <f t="shared" si="0"/>
        <v>-33983.041413389932</v>
      </c>
      <c r="H43" s="49">
        <f t="shared" si="5"/>
        <v>9580000.7454978917</v>
      </c>
      <c r="I43" s="58"/>
    </row>
    <row r="44" spans="3:9" ht="15" customHeight="1" x14ac:dyDescent="0.35">
      <c r="C44" s="49">
        <f t="shared" si="1"/>
        <v>30</v>
      </c>
      <c r="D44" s="60">
        <f t="shared" si="2"/>
        <v>9580000.7454978917</v>
      </c>
      <c r="E44" s="60">
        <f t="shared" si="3"/>
        <v>-49193.989107948379</v>
      </c>
      <c r="F44" s="60">
        <f>IF(C44&gt;Term*12,0,IF(C44=Term*12,-H43,PPMT(rate/12,C44,Amort*12,$C$7,0,0)))</f>
        <v>-15264.81980097668</v>
      </c>
      <c r="G44" s="58">
        <f t="shared" si="0"/>
        <v>-33929.1693069717</v>
      </c>
      <c r="H44" s="49">
        <f t="shared" si="5"/>
        <v>9564735.925696915</v>
      </c>
      <c r="I44" s="58"/>
    </row>
    <row r="45" spans="3:9" ht="15" customHeight="1" x14ac:dyDescent="0.35">
      <c r="C45" s="49">
        <f t="shared" si="1"/>
        <v>31</v>
      </c>
      <c r="D45" s="60">
        <f t="shared" si="2"/>
        <v>9564735.925696915</v>
      </c>
      <c r="E45" s="60">
        <f t="shared" si="3"/>
        <v>-49193.989107948379</v>
      </c>
      <c r="F45" s="60">
        <f>IF(C45&gt;Term*12,0,IF(C45=Term*12,-H44,PPMT(rate/12,C45,Amort*12,$C$7,0,0)))</f>
        <v>-15318.882704438469</v>
      </c>
      <c r="G45" s="58">
        <f t="shared" si="0"/>
        <v>-33875.106403509912</v>
      </c>
      <c r="H45" s="49">
        <f t="shared" si="5"/>
        <v>9549417.0429924764</v>
      </c>
      <c r="I45" s="58"/>
    </row>
    <row r="46" spans="3:9" ht="15" customHeight="1" x14ac:dyDescent="0.35">
      <c r="C46" s="49">
        <f t="shared" si="1"/>
        <v>32</v>
      </c>
      <c r="D46" s="60">
        <f t="shared" si="2"/>
        <v>9549417.0429924764</v>
      </c>
      <c r="E46" s="60">
        <f t="shared" si="3"/>
        <v>-49193.989107948386</v>
      </c>
      <c r="F46" s="60">
        <f>IF(C46&gt;Term*12,0,IF(C46=Term*12,-H45,PPMT(rate/12,C46,Amort*12,$C$7,0,0)))</f>
        <v>-15373.137080683358</v>
      </c>
      <c r="G46" s="58">
        <f t="shared" si="0"/>
        <v>-33820.852027265028</v>
      </c>
      <c r="H46" s="49">
        <f t="shared" si="5"/>
        <v>9534043.9059117939</v>
      </c>
      <c r="I46" s="58"/>
    </row>
    <row r="47" spans="3:9" ht="15" customHeight="1" x14ac:dyDescent="0.35">
      <c r="C47" s="49">
        <f t="shared" si="1"/>
        <v>33</v>
      </c>
      <c r="D47" s="60">
        <f t="shared" si="2"/>
        <v>9534043.9059117939</v>
      </c>
      <c r="E47" s="60">
        <f t="shared" si="3"/>
        <v>-49193.989107948379</v>
      </c>
      <c r="F47" s="60">
        <f>IF(C47&gt;Term*12,0,IF(C47=Term*12,-H46,PPMT(rate/12,C47,Amort*12,$C$7,0,0)))</f>
        <v>-15427.58360784411</v>
      </c>
      <c r="G47" s="58">
        <f t="shared" si="0"/>
        <v>-33766.405500104273</v>
      </c>
      <c r="H47" s="49">
        <f t="shared" si="5"/>
        <v>9518616.3223039489</v>
      </c>
      <c r="I47" s="58"/>
    </row>
    <row r="48" spans="3:9" ht="15" customHeight="1" x14ac:dyDescent="0.35">
      <c r="C48" s="49">
        <f t="shared" si="1"/>
        <v>34</v>
      </c>
      <c r="D48" s="60">
        <f t="shared" si="2"/>
        <v>9518616.3223039489</v>
      </c>
      <c r="E48" s="60">
        <f t="shared" si="3"/>
        <v>-49193.989107948386</v>
      </c>
      <c r="F48" s="60">
        <f>IF(C48&gt;Term*12,0,IF(C48=Term*12,-H47,PPMT(rate/12,C48,Amort*12,$C$7,0,0)))</f>
        <v>-15482.222966455227</v>
      </c>
      <c r="G48" s="58">
        <f t="shared" si="0"/>
        <v>-33711.766141493157</v>
      </c>
      <c r="H48" s="49">
        <f t="shared" si="5"/>
        <v>9503134.099337494</v>
      </c>
      <c r="I48" s="58"/>
    </row>
    <row r="49" spans="3:9" ht="15" customHeight="1" x14ac:dyDescent="0.35">
      <c r="C49" s="49">
        <f t="shared" si="1"/>
        <v>35</v>
      </c>
      <c r="D49" s="60">
        <f t="shared" si="2"/>
        <v>9503134.099337494</v>
      </c>
      <c r="E49" s="60">
        <f t="shared" si="3"/>
        <v>-49193.989107948379</v>
      </c>
      <c r="F49" s="60">
        <f>IF(C49&gt;Term*12,0,IF(C49=Term*12,-H48,PPMT(rate/12,C49,Amort*12,$C$7,0,0)))</f>
        <v>-15537.055839461422</v>
      </c>
      <c r="G49" s="58">
        <f t="shared" si="0"/>
        <v>-33656.933268486959</v>
      </c>
      <c r="H49" s="49">
        <f t="shared" si="5"/>
        <v>9487597.0434980318</v>
      </c>
      <c r="I49" s="58"/>
    </row>
    <row r="50" spans="3:9" ht="15" customHeight="1" x14ac:dyDescent="0.35">
      <c r="C50" s="49">
        <f t="shared" si="1"/>
        <v>36</v>
      </c>
      <c r="D50" s="60">
        <f t="shared" si="2"/>
        <v>9487597.0434980318</v>
      </c>
      <c r="E50" s="60">
        <f t="shared" si="3"/>
        <v>-49193.989107948379</v>
      </c>
      <c r="F50" s="60">
        <f>IF(C50&gt;Term*12,0,IF(C50=Term*12,-H49,PPMT(rate/12,C50,Amort*12,$C$7,0,0)))</f>
        <v>-15592.08291222618</v>
      </c>
      <c r="G50" s="58">
        <f t="shared" si="0"/>
        <v>-33601.9061957222</v>
      </c>
      <c r="H50" s="49">
        <f t="shared" si="5"/>
        <v>9472004.9605858065</v>
      </c>
      <c r="I50" s="58"/>
    </row>
    <row r="51" spans="3:9" ht="15" customHeight="1" x14ac:dyDescent="0.35">
      <c r="C51" s="49">
        <f t="shared" si="1"/>
        <v>37</v>
      </c>
      <c r="D51" s="60">
        <f t="shared" si="2"/>
        <v>9472004.9605858065</v>
      </c>
      <c r="E51" s="60">
        <f t="shared" si="3"/>
        <v>-49193.989107948379</v>
      </c>
      <c r="F51" s="60">
        <f>IF(C51&gt;Term*12,0,IF(C51=Term*12,-H50,PPMT(rate/12,C51,Amort*12,$C$7,0,0)))</f>
        <v>-15647.304872540315</v>
      </c>
      <c r="G51" s="58">
        <f t="shared" si="0"/>
        <v>-33546.684235408065</v>
      </c>
      <c r="H51" s="49">
        <f t="shared" si="5"/>
        <v>9456357.6557132658</v>
      </c>
      <c r="I51" s="58"/>
    </row>
    <row r="52" spans="3:9" ht="15" customHeight="1" x14ac:dyDescent="0.35">
      <c r="C52" s="49">
        <f t="shared" si="1"/>
        <v>38</v>
      </c>
      <c r="D52" s="60">
        <f t="shared" si="2"/>
        <v>9456357.6557132658</v>
      </c>
      <c r="E52" s="60">
        <f t="shared" si="3"/>
        <v>-49193.989107948386</v>
      </c>
      <c r="F52" s="60">
        <f>IF(C52&gt;Term*12,0,IF(C52=Term*12,-H51,PPMT(rate/12,C52,Amort*12,$C$7,0,0)))</f>
        <v>-15702.722410630564</v>
      </c>
      <c r="G52" s="58">
        <f t="shared" si="0"/>
        <v>-33491.26669731782</v>
      </c>
      <c r="H52" s="49">
        <f t="shared" si="5"/>
        <v>9440654.9333026353</v>
      </c>
      <c r="I52" s="58"/>
    </row>
    <row r="53" spans="3:9" ht="15" customHeight="1" x14ac:dyDescent="0.35">
      <c r="C53" s="49">
        <f t="shared" si="1"/>
        <v>39</v>
      </c>
      <c r="D53" s="60">
        <f t="shared" si="2"/>
        <v>9440654.9333026353</v>
      </c>
      <c r="E53" s="60">
        <f t="shared" si="3"/>
        <v>-49193.989107948379</v>
      </c>
      <c r="F53" s="60">
        <f>IF(C53&gt;Term*12,0,IF(C53=Term*12,-H52,PPMT(rate/12,C53,Amort*12,$C$7,0,0)))</f>
        <v>-15758.33621916821</v>
      </c>
      <c r="G53" s="58">
        <f t="shared" si="0"/>
        <v>-33435.652888780169</v>
      </c>
      <c r="H53" s="49">
        <f t="shared" si="5"/>
        <v>9424896.597083468</v>
      </c>
      <c r="I53" s="58"/>
    </row>
    <row r="54" spans="3:9" ht="15" customHeight="1" x14ac:dyDescent="0.35">
      <c r="C54" s="49">
        <f t="shared" si="1"/>
        <v>40</v>
      </c>
      <c r="D54" s="60">
        <f t="shared" si="2"/>
        <v>9424896.597083468</v>
      </c>
      <c r="E54" s="60">
        <f t="shared" si="3"/>
        <v>-49193.989107948386</v>
      </c>
      <c r="F54" s="60">
        <f>IF(C54&gt;Term*12,0,IF(C54=Term*12,-H53,PPMT(rate/12,C54,Amort*12,$C$7,0,0)))</f>
        <v>-15814.146993277767</v>
      </c>
      <c r="G54" s="58">
        <f t="shared" si="0"/>
        <v>-33379.842114670617</v>
      </c>
      <c r="H54" s="49">
        <f t="shared" si="5"/>
        <v>9409082.4500901904</v>
      </c>
      <c r="I54" s="58"/>
    </row>
    <row r="55" spans="3:9" ht="15" customHeight="1" x14ac:dyDescent="0.35">
      <c r="C55" s="49">
        <f t="shared" si="1"/>
        <v>41</v>
      </c>
      <c r="D55" s="60">
        <f t="shared" si="2"/>
        <v>9409082.4500901904</v>
      </c>
      <c r="E55" s="60">
        <f t="shared" si="3"/>
        <v>-49193.989107948386</v>
      </c>
      <c r="F55" s="60">
        <f>IF(C55&gt;Term*12,0,IF(C55=Term*12,-H54,PPMT(rate/12,C55,Amort*12,$C$7,0,0)))</f>
        <v>-15870.155430545625</v>
      </c>
      <c r="G55" s="58">
        <f t="shared" si="0"/>
        <v>-33323.833677402763</v>
      </c>
      <c r="H55" s="49">
        <f t="shared" si="5"/>
        <v>9393212.2946596444</v>
      </c>
      <c r="I55" s="58"/>
    </row>
    <row r="56" spans="3:9" ht="15" customHeight="1" x14ac:dyDescent="0.35">
      <c r="C56" s="49">
        <f t="shared" si="1"/>
        <v>42</v>
      </c>
      <c r="D56" s="60">
        <f t="shared" si="2"/>
        <v>9393212.2946596444</v>
      </c>
      <c r="E56" s="60">
        <f t="shared" si="3"/>
        <v>-49193.989107948379</v>
      </c>
      <c r="F56" s="60">
        <f>IF(C56&gt;Term*12,0,IF(C56=Term*12,-H55,PPMT(rate/12,C56,Amort*12,$C$7,0,0)))</f>
        <v>-15926.362231028808</v>
      </c>
      <c r="G56" s="58">
        <f t="shared" si="0"/>
        <v>-33267.626876919574</v>
      </c>
      <c r="H56" s="49">
        <f t="shared" si="5"/>
        <v>9377285.9324286152</v>
      </c>
      <c r="I56" s="58"/>
    </row>
    <row r="57" spans="3:9" ht="15" customHeight="1" x14ac:dyDescent="0.35">
      <c r="C57" s="49">
        <f t="shared" si="1"/>
        <v>43</v>
      </c>
      <c r="D57" s="60">
        <f t="shared" si="2"/>
        <v>9377285.9324286152</v>
      </c>
      <c r="E57" s="60">
        <f t="shared" si="3"/>
        <v>-49193.989107948379</v>
      </c>
      <c r="F57" s="60">
        <f>IF(C57&gt;Term*12,0,IF(C57=Term*12,-H56,PPMT(rate/12,C57,Amort*12,$C$7,0,0)))</f>
        <v>-15982.768097263697</v>
      </c>
      <c r="G57" s="58">
        <f t="shared" si="0"/>
        <v>-33211.221010684683</v>
      </c>
      <c r="H57" s="49">
        <f t="shared" si="5"/>
        <v>9361303.1643313523</v>
      </c>
      <c r="I57" s="58"/>
    </row>
    <row r="58" spans="3:9" ht="15" customHeight="1" x14ac:dyDescent="0.35">
      <c r="C58" s="49">
        <f t="shared" si="1"/>
        <v>44</v>
      </c>
      <c r="D58" s="60">
        <f t="shared" si="2"/>
        <v>9361303.1643313523</v>
      </c>
      <c r="E58" s="60">
        <f t="shared" si="3"/>
        <v>-49193.989107948393</v>
      </c>
      <c r="F58" s="60">
        <f>IF(C58&gt;Term*12,0,IF(C58=Term*12,-H57,PPMT(rate/12,C58,Amort*12,$C$7,0,0)))</f>
        <v>-16039.373734274846</v>
      </c>
      <c r="G58" s="58">
        <f t="shared" si="0"/>
        <v>-33154.615373673543</v>
      </c>
      <c r="H58" s="49">
        <f t="shared" si="5"/>
        <v>9345263.7905970775</v>
      </c>
      <c r="I58" s="58"/>
    </row>
    <row r="59" spans="3:9" ht="15" customHeight="1" x14ac:dyDescent="0.35">
      <c r="C59" s="49">
        <f t="shared" si="1"/>
        <v>45</v>
      </c>
      <c r="D59" s="60">
        <f t="shared" si="2"/>
        <v>9345263.7905970775</v>
      </c>
      <c r="E59" s="60">
        <f t="shared" si="3"/>
        <v>-49193.989107948379</v>
      </c>
      <c r="F59" s="60">
        <f>IF(C59&gt;Term*12,0,IF(C59=Term*12,-H58,PPMT(rate/12,C59,Amort*12,$C$7,0,0)))</f>
        <v>-16096.17984958373</v>
      </c>
      <c r="G59" s="58">
        <f t="shared" si="0"/>
        <v>-33097.80925836465</v>
      </c>
      <c r="H59" s="49">
        <f t="shared" si="5"/>
        <v>9329167.6107474938</v>
      </c>
      <c r="I59" s="58"/>
    </row>
    <row r="60" spans="3:9" ht="15" customHeight="1" x14ac:dyDescent="0.35">
      <c r="C60" s="49">
        <f t="shared" si="1"/>
        <v>46</v>
      </c>
      <c r="D60" s="60">
        <f t="shared" si="2"/>
        <v>9329167.6107474938</v>
      </c>
      <c r="E60" s="60">
        <f t="shared" si="3"/>
        <v>-49193.989107948386</v>
      </c>
      <c r="F60" s="60">
        <f>IF(C60&gt;Term*12,0,IF(C60=Term*12,-H59,PPMT(rate/12,C60,Amort*12,$C$7,0,0)))</f>
        <v>-16153.187153217676</v>
      </c>
      <c r="G60" s="58">
        <f t="shared" si="0"/>
        <v>-33040.801954730712</v>
      </c>
      <c r="H60" s="49">
        <f t="shared" si="5"/>
        <v>9313014.4235942755</v>
      </c>
      <c r="I60" s="58"/>
    </row>
    <row r="61" spans="3:9" ht="15" customHeight="1" x14ac:dyDescent="0.35">
      <c r="C61" s="49">
        <f t="shared" si="1"/>
        <v>47</v>
      </c>
      <c r="D61" s="60">
        <f t="shared" si="2"/>
        <v>9313014.4235942755</v>
      </c>
      <c r="E61" s="60">
        <f t="shared" si="3"/>
        <v>-49193.989107948379</v>
      </c>
      <c r="F61" s="60">
        <f>IF(C61&gt;Term*12,0,IF(C61=Term*12,-H60,PPMT(rate/12,C61,Amort*12,$C$7,0,0)))</f>
        <v>-16210.396357718653</v>
      </c>
      <c r="G61" s="58">
        <f t="shared" si="0"/>
        <v>-32983.592750229727</v>
      </c>
      <c r="H61" s="49">
        <f t="shared" si="5"/>
        <v>9296804.0272365566</v>
      </c>
      <c r="I61" s="58"/>
    </row>
    <row r="62" spans="3:9" ht="15" customHeight="1" x14ac:dyDescent="0.35">
      <c r="C62" s="49">
        <f t="shared" si="1"/>
        <v>48</v>
      </c>
      <c r="D62" s="60">
        <f t="shared" si="2"/>
        <v>9296804.0272365566</v>
      </c>
      <c r="E62" s="60">
        <f t="shared" si="3"/>
        <v>-49193.989107948379</v>
      </c>
      <c r="F62" s="60">
        <f>IF(C62&gt;Term*12,0,IF(C62=Term*12,-H61,PPMT(rate/12,C62,Amort*12,$C$7,0,0)))</f>
        <v>-16267.808178152241</v>
      </c>
      <c r="G62" s="58">
        <f t="shared" si="0"/>
        <v>-32926.180929796137</v>
      </c>
      <c r="H62" s="49">
        <f t="shared" si="5"/>
        <v>9280536.2190584037</v>
      </c>
      <c r="I62" s="58"/>
    </row>
    <row r="63" spans="3:9" ht="15" customHeight="1" x14ac:dyDescent="0.35">
      <c r="C63" s="49">
        <f t="shared" si="1"/>
        <v>49</v>
      </c>
      <c r="D63" s="60">
        <f t="shared" si="2"/>
        <v>9280536.2190584037</v>
      </c>
      <c r="E63" s="60">
        <f t="shared" si="3"/>
        <v>-49193.989107948379</v>
      </c>
      <c r="F63" s="60">
        <f>IF(C63&gt;Term*12,0,IF(C63=Term*12,-H62,PPMT(rate/12,C63,Amort*12,$C$7,0,0)))</f>
        <v>-16325.42333211653</v>
      </c>
      <c r="G63" s="58">
        <f t="shared" si="0"/>
        <v>-32868.565775831848</v>
      </c>
      <c r="H63" s="49">
        <f t="shared" si="5"/>
        <v>9264210.7957262881</v>
      </c>
      <c r="I63" s="58"/>
    </row>
    <row r="64" spans="3:9" ht="15" customHeight="1" x14ac:dyDescent="0.35">
      <c r="C64" s="49">
        <f t="shared" si="1"/>
        <v>50</v>
      </c>
      <c r="D64" s="60">
        <f t="shared" si="2"/>
        <v>9264210.7957262881</v>
      </c>
      <c r="E64" s="60">
        <f t="shared" si="3"/>
        <v>-49193.989107948386</v>
      </c>
      <c r="F64" s="60">
        <f>IF(C64&gt;Term*12,0,IF(C64=Term*12,-H63,PPMT(rate/12,C64,Amort*12,$C$7,0,0)))</f>
        <v>-16383.242539751112</v>
      </c>
      <c r="G64" s="58">
        <f t="shared" si="0"/>
        <v>-32810.746568197275</v>
      </c>
      <c r="H64" s="49">
        <f t="shared" si="5"/>
        <v>9247827.5531865377</v>
      </c>
      <c r="I64" s="58"/>
    </row>
    <row r="65" spans="3:9" ht="15" customHeight="1" x14ac:dyDescent="0.35">
      <c r="C65" s="49">
        <f t="shared" si="1"/>
        <v>51</v>
      </c>
      <c r="D65" s="60">
        <f t="shared" si="2"/>
        <v>9247827.5531865377</v>
      </c>
      <c r="E65" s="60">
        <f t="shared" si="3"/>
        <v>-49193.989107948379</v>
      </c>
      <c r="F65" s="60">
        <f>IF(C65&gt;Term*12,0,IF(C65=Term*12,-H64,PPMT(rate/12,C65,Amort*12,$C$7,0,0)))</f>
        <v>-16441.266523746061</v>
      </c>
      <c r="G65" s="58">
        <f t="shared" si="0"/>
        <v>-32752.722584202322</v>
      </c>
      <c r="H65" s="49">
        <f t="shared" si="5"/>
        <v>9231386.2866627909</v>
      </c>
      <c r="I65" s="58"/>
    </row>
    <row r="66" spans="3:9" ht="15" customHeight="1" x14ac:dyDescent="0.35">
      <c r="C66" s="49">
        <f t="shared" si="1"/>
        <v>52</v>
      </c>
      <c r="D66" s="60">
        <f t="shared" si="2"/>
        <v>9231386.2866627909</v>
      </c>
      <c r="E66" s="60">
        <f t="shared" si="3"/>
        <v>-49193.989107948386</v>
      </c>
      <c r="F66" s="60">
        <f>IF(C66&gt;Term*12,0,IF(C66=Term*12,-H65,PPMT(rate/12,C66,Amort*12,$C$7,0,0)))</f>
        <v>-16499.496009350998</v>
      </c>
      <c r="G66" s="58">
        <f t="shared" si="0"/>
        <v>-32694.493098597388</v>
      </c>
      <c r="H66" s="49">
        <f t="shared" si="5"/>
        <v>9214886.7906534392</v>
      </c>
      <c r="I66" s="58"/>
    </row>
    <row r="67" spans="3:9" ht="15" customHeight="1" x14ac:dyDescent="0.35">
      <c r="C67" s="49">
        <f t="shared" si="1"/>
        <v>53</v>
      </c>
      <c r="D67" s="60">
        <f t="shared" si="2"/>
        <v>9214886.7906534392</v>
      </c>
      <c r="E67" s="60">
        <f t="shared" si="3"/>
        <v>-49193.989107948379</v>
      </c>
      <c r="F67" s="60">
        <f>IF(C67&gt;Term*12,0,IF(C67=Term*12,-H66,PPMT(rate/12,C67,Amort*12,$C$7,0,0)))</f>
        <v>-16557.931724384114</v>
      </c>
      <c r="G67" s="58">
        <f t="shared" si="0"/>
        <v>-32636.057383564268</v>
      </c>
      <c r="H67" s="49">
        <f t="shared" si="5"/>
        <v>9198328.8589290548</v>
      </c>
      <c r="I67" s="58"/>
    </row>
    <row r="68" spans="3:9" ht="15" customHeight="1" x14ac:dyDescent="0.35">
      <c r="C68" s="49">
        <f t="shared" si="1"/>
        <v>54</v>
      </c>
      <c r="D68" s="60">
        <f t="shared" si="2"/>
        <v>9198328.8589290548</v>
      </c>
      <c r="E68" s="60">
        <f t="shared" si="3"/>
        <v>-49193.989107948379</v>
      </c>
      <c r="F68" s="60">
        <f>IF(C68&gt;Term*12,0,IF(C68=Term*12,-H67,PPMT(rate/12,C68,Amort*12,$C$7,0,0)))</f>
        <v>-16616.574399241308</v>
      </c>
      <c r="G68" s="58">
        <f t="shared" si="0"/>
        <v>-32577.414708707071</v>
      </c>
      <c r="H68" s="49">
        <f t="shared" si="5"/>
        <v>9181712.2845298126</v>
      </c>
      <c r="I68" s="58"/>
    </row>
    <row r="69" spans="3:9" ht="15" customHeight="1" x14ac:dyDescent="0.35">
      <c r="C69" s="49">
        <f t="shared" si="1"/>
        <v>55</v>
      </c>
      <c r="D69" s="60">
        <f t="shared" si="2"/>
        <v>9181712.2845298126</v>
      </c>
      <c r="E69" s="60">
        <f t="shared" si="3"/>
        <v>-49193.989107948379</v>
      </c>
      <c r="F69" s="60">
        <f>IF(C69&gt;Term*12,0,IF(C69=Term*12,-H68,PPMT(rate/12,C69,Amort*12,$C$7,0,0)))</f>
        <v>-16675.424766905286</v>
      </c>
      <c r="G69" s="58">
        <f t="shared" si="0"/>
        <v>-32518.564341043089</v>
      </c>
      <c r="H69" s="49">
        <f t="shared" si="5"/>
        <v>9165036.859762907</v>
      </c>
      <c r="I69" s="58"/>
    </row>
    <row r="70" spans="3:9" ht="15" customHeight="1" x14ac:dyDescent="0.35">
      <c r="C70" s="49">
        <f t="shared" si="1"/>
        <v>56</v>
      </c>
      <c r="D70" s="60">
        <f t="shared" si="2"/>
        <v>9165036.859762907</v>
      </c>
      <c r="E70" s="60">
        <f t="shared" si="3"/>
        <v>-49193.989107948379</v>
      </c>
      <c r="F70" s="60">
        <f>IF(C70&gt;Term*12,0,IF(C70=Term*12,-H69,PPMT(rate/12,C70,Amort*12,$C$7,0,0)))</f>
        <v>-16734.483562954745</v>
      </c>
      <c r="G70" s="58">
        <f t="shared" si="0"/>
        <v>-32459.505544993634</v>
      </c>
      <c r="H70" s="49">
        <f t="shared" si="5"/>
        <v>9148302.3761999514</v>
      </c>
      <c r="I70" s="58"/>
    </row>
    <row r="71" spans="3:9" ht="15" customHeight="1" x14ac:dyDescent="0.35">
      <c r="C71" s="49">
        <f t="shared" si="1"/>
        <v>57</v>
      </c>
      <c r="D71" s="60">
        <f t="shared" si="2"/>
        <v>9148302.3761999514</v>
      </c>
      <c r="E71" s="60">
        <f t="shared" si="3"/>
        <v>-49193.989107948371</v>
      </c>
      <c r="F71" s="60">
        <f>IF(C71&gt;Term*12,0,IF(C71=Term*12,-H70,PPMT(rate/12,C71,Amort*12,$C$7,0,0)))</f>
        <v>-16793.751525573542</v>
      </c>
      <c r="G71" s="58">
        <f t="shared" si="0"/>
        <v>-32400.23758237483</v>
      </c>
      <c r="H71" s="49">
        <f t="shared" si="5"/>
        <v>9131508.624674378</v>
      </c>
      <c r="I71" s="58"/>
    </row>
    <row r="72" spans="3:9" ht="15" customHeight="1" x14ac:dyDescent="0.35">
      <c r="C72" s="49">
        <f t="shared" si="1"/>
        <v>58</v>
      </c>
      <c r="D72" s="60">
        <f t="shared" si="2"/>
        <v>9131508.624674378</v>
      </c>
      <c r="E72" s="60">
        <f t="shared" si="3"/>
        <v>-49193.989107948371</v>
      </c>
      <c r="F72" s="60">
        <f>IF(C72&gt;Term*12,0,IF(C72=Term*12,-H71,PPMT(rate/12,C72,Amort*12,$C$7,0,0)))</f>
        <v>-16853.229395559949</v>
      </c>
      <c r="G72" s="58">
        <f t="shared" si="0"/>
        <v>-32340.759712388422</v>
      </c>
      <c r="H72" s="49">
        <f t="shared" si="5"/>
        <v>9114655.3952788189</v>
      </c>
      <c r="I72" s="58"/>
    </row>
    <row r="73" spans="3:9" ht="15" customHeight="1" x14ac:dyDescent="0.35">
      <c r="C73" s="49">
        <f t="shared" si="1"/>
        <v>59</v>
      </c>
      <c r="D73" s="60">
        <f t="shared" si="2"/>
        <v>9114655.3952788189</v>
      </c>
      <c r="E73" s="60">
        <f t="shared" si="3"/>
        <v>-49193.989107948379</v>
      </c>
      <c r="F73" s="60">
        <f>IF(C73&gt;Term*12,0,IF(C73=Term*12,-H72,PPMT(rate/12,C73,Amort*12,$C$7,0,0)))</f>
        <v>-16912.917916335889</v>
      </c>
      <c r="G73" s="58">
        <f t="shared" si="0"/>
        <v>-32281.071191612486</v>
      </c>
      <c r="H73" s="49">
        <f t="shared" si="5"/>
        <v>9097742.4773624837</v>
      </c>
      <c r="I73" s="58"/>
    </row>
    <row r="74" spans="3:9" ht="15" customHeight="1" x14ac:dyDescent="0.35">
      <c r="C74" s="49">
        <f t="shared" si="1"/>
        <v>60</v>
      </c>
      <c r="D74" s="60">
        <f t="shared" si="2"/>
        <v>9097742.4773624837</v>
      </c>
      <c r="E74" s="60">
        <f t="shared" si="3"/>
        <v>-49193.989107948379</v>
      </c>
      <c r="F74" s="60">
        <f>IF(C74&gt;Term*12,0,IF(C74=Term*12,-H73,PPMT(rate/12,C74,Amort*12,$C$7,0,0)))</f>
        <v>-16972.817833956247</v>
      </c>
      <c r="G74" s="58">
        <f t="shared" si="0"/>
        <v>-32221.171273992131</v>
      </c>
      <c r="H74" s="49">
        <f t="shared" si="5"/>
        <v>9080769.6595285274</v>
      </c>
      <c r="I74" s="58"/>
    </row>
    <row r="75" spans="3:9" ht="15" customHeight="1" x14ac:dyDescent="0.35">
      <c r="C75" s="49">
        <f t="shared" si="1"/>
        <v>61</v>
      </c>
      <c r="D75" s="60">
        <f t="shared" si="2"/>
        <v>9080769.6595285274</v>
      </c>
      <c r="E75" s="60">
        <f t="shared" si="3"/>
        <v>-49193.989107948379</v>
      </c>
      <c r="F75" s="60">
        <f>IF(C75&gt;Term*12,0,IF(C75=Term*12,-H74,PPMT(rate/12,C75,Amort*12,$C$7,0,0)))</f>
        <v>-17032.929897118171</v>
      </c>
      <c r="G75" s="58">
        <f t="shared" si="0"/>
        <v>-32161.059210830204</v>
      </c>
      <c r="H75" s="49">
        <f t="shared" si="5"/>
        <v>9063736.729631409</v>
      </c>
      <c r="I75" s="58"/>
    </row>
    <row r="76" spans="3:9" ht="15" customHeight="1" x14ac:dyDescent="0.35">
      <c r="C76" s="49">
        <f t="shared" si="1"/>
        <v>62</v>
      </c>
      <c r="D76" s="60">
        <f t="shared" si="2"/>
        <v>9063736.729631409</v>
      </c>
      <c r="E76" s="60">
        <f t="shared" si="3"/>
        <v>-49193.989107948379</v>
      </c>
      <c r="F76" s="60">
        <f>IF(C76&gt;Term*12,0,IF(C76=Term*12,-H75,PPMT(rate/12,C76,Amort*12,$C$7,0,0)))</f>
        <v>-17093.254857170468</v>
      </c>
      <c r="G76" s="58">
        <f t="shared" si="0"/>
        <v>-32100.73425077791</v>
      </c>
      <c r="H76" s="49">
        <f t="shared" si="5"/>
        <v>9046643.4747742377</v>
      </c>
      <c r="I76" s="58"/>
    </row>
    <row r="77" spans="3:9" ht="15" customHeight="1" x14ac:dyDescent="0.35">
      <c r="C77" s="49">
        <f t="shared" si="1"/>
        <v>63</v>
      </c>
      <c r="D77" s="60">
        <f t="shared" si="2"/>
        <v>9046643.4747742377</v>
      </c>
      <c r="E77" s="60">
        <f t="shared" si="3"/>
        <v>-49193.989107948371</v>
      </c>
      <c r="F77" s="60">
        <f>IF(C77&gt;Term*12,0,IF(C77=Term*12,-H76,PPMT(rate/12,C77,Amort*12,$C$7,0,0)))</f>
        <v>-17153.793468122945</v>
      </c>
      <c r="G77" s="58">
        <f t="shared" si="0"/>
        <v>-32040.195639825426</v>
      </c>
      <c r="H77" s="49">
        <f t="shared" si="5"/>
        <v>9029489.6813061144</v>
      </c>
      <c r="I77" s="58"/>
    </row>
    <row r="78" spans="3:9" ht="15" customHeight="1" x14ac:dyDescent="0.35">
      <c r="C78" s="49">
        <f t="shared" si="1"/>
        <v>64</v>
      </c>
      <c r="D78" s="60">
        <f t="shared" si="2"/>
        <v>9029489.6813061144</v>
      </c>
      <c r="E78" s="60">
        <f t="shared" si="3"/>
        <v>-49193.989107948371</v>
      </c>
      <c r="F78" s="60">
        <f>IF(C78&gt;Term*12,0,IF(C78=Term*12,-H77,PPMT(rate/12,C78,Amort*12,$C$7,0,0)))</f>
        <v>-17214.54648665588</v>
      </c>
      <c r="G78" s="58">
        <f t="shared" si="0"/>
        <v>-31979.442621292492</v>
      </c>
      <c r="H78" s="49">
        <f t="shared" si="5"/>
        <v>9012275.1348194592</v>
      </c>
      <c r="I78" s="58"/>
    </row>
    <row r="79" spans="3:9" ht="15" customHeight="1" x14ac:dyDescent="0.35">
      <c r="C79" s="49">
        <f t="shared" si="1"/>
        <v>65</v>
      </c>
      <c r="D79" s="60">
        <f t="shared" si="2"/>
        <v>9012275.1348194592</v>
      </c>
      <c r="E79" s="60">
        <f t="shared" si="3"/>
        <v>-49193.989107948371</v>
      </c>
      <c r="F79" s="60">
        <f>IF(C79&gt;Term*12,0,IF(C79=Term*12,-H78,PPMT(rate/12,C79,Amort*12,$C$7,0,0)))</f>
        <v>-17275.514672129451</v>
      </c>
      <c r="G79" s="58">
        <f t="shared" ref="G79:G142" si="6">D79*rate/12*-1</f>
        <v>-31918.47443581892</v>
      </c>
      <c r="H79" s="49">
        <f t="shared" si="5"/>
        <v>8994999.6201473288</v>
      </c>
      <c r="I79" s="58"/>
    </row>
    <row r="80" spans="3:9" ht="15" customHeight="1" x14ac:dyDescent="0.35">
      <c r="C80" s="49">
        <f t="shared" ref="C80:C143" si="7">C79+1</f>
        <v>66</v>
      </c>
      <c r="D80" s="60">
        <f t="shared" ref="D80:D143" si="8">H79</f>
        <v>8994999.6201473288</v>
      </c>
      <c r="E80" s="60">
        <f t="shared" ref="E80:E143" si="9">F80+G80</f>
        <v>-49193.989107948364</v>
      </c>
      <c r="F80" s="60">
        <f>IF(C80&gt;Term*12,0,IF(C80=Term*12,-H79,PPMT(rate/12,C80,Amort*12,$C$7,0,0)))</f>
        <v>-17336.698786593246</v>
      </c>
      <c r="G80" s="58">
        <f t="shared" si="6"/>
        <v>-31857.290321355122</v>
      </c>
      <c r="H80" s="49">
        <f t="shared" si="5"/>
        <v>8977662.9213607349</v>
      </c>
      <c r="I80" s="58"/>
    </row>
    <row r="81" spans="3:9" ht="15" customHeight="1" x14ac:dyDescent="0.35">
      <c r="C81" s="49">
        <f t="shared" si="7"/>
        <v>67</v>
      </c>
      <c r="D81" s="60">
        <f t="shared" si="8"/>
        <v>8977662.9213607349</v>
      </c>
      <c r="E81" s="60">
        <f t="shared" si="9"/>
        <v>-49193.989107948364</v>
      </c>
      <c r="F81" s="60">
        <f>IF(C81&gt;Term*12,0,IF(C81=Term*12,-H80,PPMT(rate/12,C81,Amort*12,$C$7,0,0)))</f>
        <v>-17398.099594795764</v>
      </c>
      <c r="G81" s="58">
        <f t="shared" si="6"/>
        <v>-31795.889513152604</v>
      </c>
      <c r="H81" s="49">
        <f t="shared" ref="H81:H134" si="10">D81+F81</f>
        <v>8960264.8217659388</v>
      </c>
      <c r="I81" s="58"/>
    </row>
    <row r="82" spans="3:9" ht="15" customHeight="1" x14ac:dyDescent="0.35">
      <c r="C82" s="49">
        <f t="shared" si="7"/>
        <v>68</v>
      </c>
      <c r="D82" s="60">
        <f t="shared" si="8"/>
        <v>8960264.8217659388</v>
      </c>
      <c r="E82" s="60">
        <f t="shared" si="9"/>
        <v>-49193.989107948364</v>
      </c>
      <c r="F82" s="60">
        <f>IF(C82&gt;Term*12,0,IF(C82=Term*12,-H81,PPMT(rate/12,C82,Amort*12,$C$7,0,0)))</f>
        <v>-17459.717864194001</v>
      </c>
      <c r="G82" s="58">
        <f t="shared" si="6"/>
        <v>-31734.271243754367</v>
      </c>
      <c r="H82" s="49">
        <f t="shared" si="10"/>
        <v>8942805.1039017439</v>
      </c>
      <c r="I82" s="58"/>
    </row>
    <row r="83" spans="3:9" ht="15" customHeight="1" x14ac:dyDescent="0.35">
      <c r="C83" s="49">
        <f t="shared" si="7"/>
        <v>69</v>
      </c>
      <c r="D83" s="60">
        <f t="shared" si="8"/>
        <v>8942805.1039017439</v>
      </c>
      <c r="E83" s="60">
        <f t="shared" si="9"/>
        <v>-49193.989107948364</v>
      </c>
      <c r="F83" s="60">
        <f>IF(C83&gt;Term*12,0,IF(C83=Term*12,-H82,PPMT(rate/12,C83,Amort*12,$C$7,0,0)))</f>
        <v>-17521.55436496302</v>
      </c>
      <c r="G83" s="58">
        <f t="shared" si="6"/>
        <v>-31672.434742985348</v>
      </c>
      <c r="H83" s="49">
        <f t="shared" si="10"/>
        <v>8925283.5495367814</v>
      </c>
      <c r="I83" s="58"/>
    </row>
    <row r="84" spans="3:9" ht="15" customHeight="1" x14ac:dyDescent="0.35">
      <c r="C84" s="49">
        <f t="shared" si="7"/>
        <v>70</v>
      </c>
      <c r="D84" s="60">
        <f t="shared" si="8"/>
        <v>8925283.5495367814</v>
      </c>
      <c r="E84" s="60">
        <f t="shared" si="9"/>
        <v>-49193.989107948364</v>
      </c>
      <c r="F84" s="60">
        <f>IF(C84&gt;Term*12,0,IF(C84=Term*12,-H83,PPMT(rate/12,C84,Amort*12,$C$7,0,0)))</f>
        <v>-17583.609870005595</v>
      </c>
      <c r="G84" s="58">
        <f t="shared" si="6"/>
        <v>-31610.379237942772</v>
      </c>
      <c r="H84" s="49">
        <f t="shared" si="10"/>
        <v>8907699.939666776</v>
      </c>
      <c r="I84" s="58"/>
    </row>
    <row r="85" spans="3:9" ht="15" customHeight="1" x14ac:dyDescent="0.35">
      <c r="C85" s="49">
        <f t="shared" si="7"/>
        <v>71</v>
      </c>
      <c r="D85" s="60">
        <f t="shared" si="8"/>
        <v>8907699.939666776</v>
      </c>
      <c r="E85" s="60">
        <f t="shared" si="9"/>
        <v>-49193.989107948364</v>
      </c>
      <c r="F85" s="60">
        <f>IF(C85&gt;Term*12,0,IF(C85=Term*12,-H84,PPMT(rate/12,C85,Amort*12,$C$7,0,0)))</f>
        <v>-17645.885154961863</v>
      </c>
      <c r="G85" s="58">
        <f t="shared" si="6"/>
        <v>-31548.103952986497</v>
      </c>
      <c r="H85" s="49">
        <f t="shared" si="10"/>
        <v>8890054.0545118134</v>
      </c>
      <c r="I85" s="58"/>
    </row>
    <row r="86" spans="3:9" ht="15" customHeight="1" x14ac:dyDescent="0.35">
      <c r="C86" s="49">
        <f t="shared" si="7"/>
        <v>72</v>
      </c>
      <c r="D86" s="60">
        <f t="shared" si="8"/>
        <v>8890054.0545118134</v>
      </c>
      <c r="E86" s="60">
        <f t="shared" si="9"/>
        <v>-49193.989107948364</v>
      </c>
      <c r="F86" s="60">
        <f>IF(C86&gt;Term*12,0,IF(C86=Term*12,-H85,PPMT(rate/12,C86,Amort*12,$C$7,0,0)))</f>
        <v>-17708.380998219025</v>
      </c>
      <c r="G86" s="58">
        <f t="shared" si="6"/>
        <v>-31485.608109729339</v>
      </c>
      <c r="H86" s="49">
        <f t="shared" si="10"/>
        <v>8872345.673513595</v>
      </c>
      <c r="I86" s="58"/>
    </row>
    <row r="87" spans="3:9" ht="15" customHeight="1" x14ac:dyDescent="0.35">
      <c r="C87" s="49">
        <f t="shared" si="7"/>
        <v>73</v>
      </c>
      <c r="D87" s="60">
        <f t="shared" si="8"/>
        <v>8872345.673513595</v>
      </c>
      <c r="E87" s="60">
        <f t="shared" si="9"/>
        <v>-49193.989107948364</v>
      </c>
      <c r="F87" s="60">
        <f>IF(C87&gt;Term*12,0,IF(C87=Term*12,-H86,PPMT(rate/12,C87,Amort*12,$C$7,0,0)))</f>
        <v>-17771.098180921046</v>
      </c>
      <c r="G87" s="58">
        <f t="shared" si="6"/>
        <v>-31422.890927027318</v>
      </c>
      <c r="H87" s="49">
        <f t="shared" si="10"/>
        <v>8854574.5753326733</v>
      </c>
      <c r="I87" s="58"/>
    </row>
    <row r="88" spans="3:9" ht="15" customHeight="1" x14ac:dyDescent="0.35">
      <c r="C88" s="49">
        <f t="shared" si="7"/>
        <v>74</v>
      </c>
      <c r="D88" s="60">
        <f t="shared" si="8"/>
        <v>8854574.5753326733</v>
      </c>
      <c r="E88" s="60">
        <f t="shared" si="9"/>
        <v>-49193.989107948364</v>
      </c>
      <c r="F88" s="60">
        <f>IF(C88&gt;Term*12,0,IF(C88=Term*12,-H87,PPMT(rate/12,C88,Amort*12,$C$7,0,0)))</f>
        <v>-17834.037486978479</v>
      </c>
      <c r="G88" s="58">
        <f t="shared" si="6"/>
        <v>-31359.951620969889</v>
      </c>
      <c r="H88" s="49">
        <f t="shared" si="10"/>
        <v>8836740.5378456954</v>
      </c>
      <c r="I88" s="58"/>
    </row>
    <row r="89" spans="3:9" ht="15" customHeight="1" x14ac:dyDescent="0.35">
      <c r="C89" s="49">
        <f t="shared" si="7"/>
        <v>75</v>
      </c>
      <c r="D89" s="60">
        <f t="shared" si="8"/>
        <v>8836740.5378456954</v>
      </c>
      <c r="E89" s="60">
        <f t="shared" si="9"/>
        <v>-49193.989107948364</v>
      </c>
      <c r="F89" s="60">
        <f>IF(C89&gt;Term*12,0,IF(C89=Term*12,-H88,PPMT(rate/12,C89,Amort*12,$C$7,0,0)))</f>
        <v>-17897.199703078193</v>
      </c>
      <c r="G89" s="58">
        <f t="shared" si="6"/>
        <v>-31296.789404870175</v>
      </c>
      <c r="H89" s="49">
        <f t="shared" si="10"/>
        <v>8818843.3381426167</v>
      </c>
      <c r="I89" s="58"/>
    </row>
    <row r="90" spans="3:9" ht="15" customHeight="1" x14ac:dyDescent="0.35">
      <c r="C90" s="49">
        <f t="shared" si="7"/>
        <v>76</v>
      </c>
      <c r="D90" s="60">
        <f t="shared" si="8"/>
        <v>8818843.3381426167</v>
      </c>
      <c r="E90" s="60">
        <f t="shared" si="9"/>
        <v>-49193.989107948364</v>
      </c>
      <c r="F90" s="60">
        <f>IF(C90&gt;Term*12,0,IF(C90=Term*12,-H89,PPMT(rate/12,C90,Amort*12,$C$7,0,0)))</f>
        <v>-17960.585618693261</v>
      </c>
      <c r="G90" s="58">
        <f t="shared" si="6"/>
        <v>-31233.403489255103</v>
      </c>
      <c r="H90" s="49">
        <f t="shared" si="10"/>
        <v>8800882.7525239233</v>
      </c>
      <c r="I90" s="58"/>
    </row>
    <row r="91" spans="3:9" ht="15" customHeight="1" x14ac:dyDescent="0.35">
      <c r="C91" s="49">
        <f t="shared" si="7"/>
        <v>77</v>
      </c>
      <c r="D91" s="60">
        <f t="shared" si="8"/>
        <v>8800882.7525239233</v>
      </c>
      <c r="E91" s="60">
        <f t="shared" si="9"/>
        <v>-49193.989107948364</v>
      </c>
      <c r="F91" s="60">
        <f>IF(C91&gt;Term*12,0,IF(C91=Term*12,-H90,PPMT(rate/12,C91,Amort*12,$C$7,0,0)))</f>
        <v>-18024.196026092803</v>
      </c>
      <c r="G91" s="58">
        <f t="shared" si="6"/>
        <v>-31169.793081855565</v>
      </c>
      <c r="H91" s="49">
        <f t="shared" si="10"/>
        <v>8782858.5564978309</v>
      </c>
      <c r="I91" s="58"/>
    </row>
    <row r="92" spans="3:9" ht="15" customHeight="1" x14ac:dyDescent="0.35">
      <c r="C92" s="49">
        <f t="shared" si="7"/>
        <v>78</v>
      </c>
      <c r="D92" s="60">
        <f t="shared" si="8"/>
        <v>8782858.5564978309</v>
      </c>
      <c r="E92" s="60">
        <f t="shared" si="9"/>
        <v>-49193.989107948364</v>
      </c>
      <c r="F92" s="60">
        <f>IF(C92&gt;Term*12,0,IF(C92=Term*12,-H91,PPMT(rate/12,C92,Amort*12,$C$7,0,0)))</f>
        <v>-18088.031720351879</v>
      </c>
      <c r="G92" s="58">
        <f t="shared" si="6"/>
        <v>-31105.957387596485</v>
      </c>
      <c r="H92" s="49">
        <f t="shared" si="10"/>
        <v>8764770.5247774795</v>
      </c>
      <c r="I92" s="58"/>
    </row>
    <row r="93" spans="3:9" ht="15" customHeight="1" x14ac:dyDescent="0.35">
      <c r="C93" s="49">
        <f t="shared" si="7"/>
        <v>79</v>
      </c>
      <c r="D93" s="60">
        <f t="shared" si="8"/>
        <v>8764770.5247774795</v>
      </c>
      <c r="E93" s="60">
        <f t="shared" si="9"/>
        <v>-49193.989107948371</v>
      </c>
      <c r="F93" s="60">
        <f>IF(C93&gt;Term*12,0,IF(C93=Term*12,-H92,PPMT(rate/12,C93,Amort*12,$C$7,0,0)))</f>
        <v>-18152.093499361461</v>
      </c>
      <c r="G93" s="58">
        <f t="shared" si="6"/>
        <v>-31041.89560858691</v>
      </c>
      <c r="H93" s="49">
        <f t="shared" si="10"/>
        <v>8746618.4312781189</v>
      </c>
      <c r="I93" s="58"/>
    </row>
    <row r="94" spans="3:9" ht="15" customHeight="1" x14ac:dyDescent="0.35">
      <c r="C94" s="49">
        <f t="shared" si="7"/>
        <v>80</v>
      </c>
      <c r="D94" s="60">
        <f t="shared" si="8"/>
        <v>8746618.4312781189</v>
      </c>
      <c r="E94" s="60">
        <f t="shared" si="9"/>
        <v>-49193.989107948379</v>
      </c>
      <c r="F94" s="60">
        <f>IF(C94&gt;Term*12,0,IF(C94=Term*12,-H93,PPMT(rate/12,C94,Amort*12,$C$7,0,0)))</f>
        <v>-18216.382163838367</v>
      </c>
      <c r="G94" s="58">
        <f t="shared" si="6"/>
        <v>-30977.606944110008</v>
      </c>
      <c r="H94" s="49">
        <f t="shared" si="10"/>
        <v>8728402.0491142813</v>
      </c>
      <c r="I94" s="58"/>
    </row>
    <row r="95" spans="3:9" ht="15" customHeight="1" x14ac:dyDescent="0.35">
      <c r="C95" s="49">
        <f t="shared" si="7"/>
        <v>81</v>
      </c>
      <c r="D95" s="60">
        <f t="shared" si="8"/>
        <v>8728402.0491142813</v>
      </c>
      <c r="E95" s="60">
        <f t="shared" si="9"/>
        <v>-49193.989107948371</v>
      </c>
      <c r="F95" s="60">
        <f>IF(C95&gt;Term*12,0,IF(C95=Term*12,-H94,PPMT(rate/12,C95,Amort*12,$C$7,0,0)))</f>
        <v>-18280.898517335288</v>
      </c>
      <c r="G95" s="58">
        <f t="shared" si="6"/>
        <v>-30913.090590613083</v>
      </c>
      <c r="H95" s="49">
        <f t="shared" si="10"/>
        <v>8710121.1505969465</v>
      </c>
      <c r="I95" s="58"/>
    </row>
    <row r="96" spans="3:9" ht="15" customHeight="1" x14ac:dyDescent="0.35">
      <c r="C96" s="49">
        <f t="shared" si="7"/>
        <v>82</v>
      </c>
      <c r="D96" s="60">
        <f t="shared" si="8"/>
        <v>8710121.1505969465</v>
      </c>
      <c r="E96" s="60">
        <f t="shared" si="9"/>
        <v>-49193.989107948371</v>
      </c>
      <c r="F96" s="60">
        <f>IF(C96&gt;Term*12,0,IF(C96=Term*12,-H95,PPMT(rate/12,C96,Amort*12,$C$7,0,0)))</f>
        <v>-18345.643366250853</v>
      </c>
      <c r="G96" s="58">
        <f t="shared" si="6"/>
        <v>-30848.345741697518</v>
      </c>
      <c r="H96" s="49">
        <f t="shared" si="10"/>
        <v>8691775.5072306953</v>
      </c>
      <c r="I96" s="58"/>
    </row>
    <row r="97" spans="3:9" ht="15" customHeight="1" x14ac:dyDescent="0.35">
      <c r="C97" s="49">
        <f t="shared" si="7"/>
        <v>83</v>
      </c>
      <c r="D97" s="60">
        <f t="shared" si="8"/>
        <v>8691775.5072306953</v>
      </c>
      <c r="E97" s="60">
        <f t="shared" si="9"/>
        <v>-49193.989107948379</v>
      </c>
      <c r="F97" s="60">
        <f>IF(C97&gt;Term*12,0,IF(C97=Term*12,-H96,PPMT(rate/12,C97,Amort*12,$C$7,0,0)))</f>
        <v>-18410.61751983966</v>
      </c>
      <c r="G97" s="58">
        <f t="shared" si="6"/>
        <v>-30783.371588108716</v>
      </c>
      <c r="H97" s="49">
        <f t="shared" si="10"/>
        <v>8673364.8897108566</v>
      </c>
      <c r="I97" s="58"/>
    </row>
    <row r="98" spans="3:9" ht="15" customHeight="1" x14ac:dyDescent="0.35">
      <c r="C98" s="49">
        <f t="shared" si="7"/>
        <v>84</v>
      </c>
      <c r="D98" s="60">
        <f t="shared" si="8"/>
        <v>8673364.8897108566</v>
      </c>
      <c r="E98" s="60">
        <f t="shared" si="9"/>
        <v>-49193.989107948379</v>
      </c>
      <c r="F98" s="60">
        <f>IF(C98&gt;Term*12,0,IF(C98=Term*12,-H97,PPMT(rate/12,C98,Amort*12,$C$7,0,0)))</f>
        <v>-18475.821790222424</v>
      </c>
      <c r="G98" s="58">
        <f t="shared" si="6"/>
        <v>-30718.167317725951</v>
      </c>
      <c r="H98" s="49">
        <f t="shared" si="10"/>
        <v>8654889.0679206345</v>
      </c>
      <c r="I98" s="58"/>
    </row>
    <row r="99" spans="3:9" ht="15" customHeight="1" x14ac:dyDescent="0.35">
      <c r="C99" s="49">
        <f t="shared" si="7"/>
        <v>85</v>
      </c>
      <c r="D99" s="60">
        <f t="shared" si="8"/>
        <v>8654889.0679206345</v>
      </c>
      <c r="E99" s="60">
        <f t="shared" si="9"/>
        <v>-49193.989107948379</v>
      </c>
      <c r="F99" s="60">
        <f>IF(C99&gt;Term*12,0,IF(C99=Term*12,-H98,PPMT(rate/12,C99,Amort*12,$C$7,0,0)))</f>
        <v>-18541.256992396127</v>
      </c>
      <c r="G99" s="58">
        <f t="shared" si="6"/>
        <v>-30652.732115552251</v>
      </c>
      <c r="H99" s="49">
        <f t="shared" si="10"/>
        <v>8636347.8109282386</v>
      </c>
      <c r="I99" s="58"/>
    </row>
    <row r="100" spans="3:9" ht="15" customHeight="1" x14ac:dyDescent="0.35">
      <c r="C100" s="49">
        <f t="shared" si="7"/>
        <v>86</v>
      </c>
      <c r="D100" s="60">
        <f t="shared" si="8"/>
        <v>8636347.8109282386</v>
      </c>
      <c r="E100" s="60">
        <f t="shared" si="9"/>
        <v>-49193.989107948379</v>
      </c>
      <c r="F100" s="60">
        <f>IF(C100&gt;Term*12,0,IF(C100=Term*12,-H99,PPMT(rate/12,C100,Amort*12,$C$7,0,0)))</f>
        <v>-18606.923944244201</v>
      </c>
      <c r="G100" s="58">
        <f t="shared" si="6"/>
        <v>-30587.065163704177</v>
      </c>
      <c r="H100" s="49">
        <f t="shared" si="10"/>
        <v>8617740.8869839944</v>
      </c>
      <c r="I100" s="58"/>
    </row>
    <row r="101" spans="3:9" ht="15" customHeight="1" x14ac:dyDescent="0.35">
      <c r="C101" s="49">
        <f t="shared" si="7"/>
        <v>87</v>
      </c>
      <c r="D101" s="60">
        <f t="shared" si="8"/>
        <v>8617740.8869839944</v>
      </c>
      <c r="E101" s="60">
        <f t="shared" si="9"/>
        <v>-49193.989107948379</v>
      </c>
      <c r="F101" s="60">
        <f>IF(C101&gt;Term*12,0,IF(C101=Term*12,-H100,PPMT(rate/12,C101,Amort*12,$C$7,0,0)))</f>
        <v>-18672.823466546732</v>
      </c>
      <c r="G101" s="58">
        <f t="shared" si="6"/>
        <v>-30521.165641401647</v>
      </c>
      <c r="H101" s="49">
        <f t="shared" si="10"/>
        <v>8599068.0635174476</v>
      </c>
      <c r="I101" s="58"/>
    </row>
    <row r="102" spans="3:9" ht="15" customHeight="1" x14ac:dyDescent="0.35">
      <c r="C102" s="49">
        <f t="shared" si="7"/>
        <v>88</v>
      </c>
      <c r="D102" s="60">
        <f t="shared" si="8"/>
        <v>8599068.0635174476</v>
      </c>
      <c r="E102" s="60">
        <f t="shared" si="9"/>
        <v>-49193.989107948379</v>
      </c>
      <c r="F102" s="60">
        <f>IF(C102&gt;Term*12,0,IF(C102=Term*12,-H101,PPMT(rate/12,C102,Amort*12,$C$7,0,0)))</f>
        <v>-18738.956382990749</v>
      </c>
      <c r="G102" s="58">
        <f t="shared" si="6"/>
        <v>-30455.032724957626</v>
      </c>
      <c r="H102" s="49">
        <f t="shared" si="10"/>
        <v>8580329.1071344577</v>
      </c>
      <c r="I102" s="58"/>
    </row>
    <row r="103" spans="3:9" ht="15" customHeight="1" x14ac:dyDescent="0.35">
      <c r="C103" s="49">
        <f t="shared" si="7"/>
        <v>89</v>
      </c>
      <c r="D103" s="60">
        <f t="shared" si="8"/>
        <v>8580329.1071344577</v>
      </c>
      <c r="E103" s="60">
        <f t="shared" si="9"/>
        <v>-49193.989107948379</v>
      </c>
      <c r="F103" s="60">
        <f>IF(C103&gt;Term*12,0,IF(C103=Term*12,-H102,PPMT(rate/12,C103,Amort*12,$C$7,0,0)))</f>
        <v>-18805.323520180507</v>
      </c>
      <c r="G103" s="58">
        <f t="shared" si="6"/>
        <v>-30388.665587767871</v>
      </c>
      <c r="H103" s="49">
        <f t="shared" si="10"/>
        <v>8561523.7836142778</v>
      </c>
      <c r="I103" s="58"/>
    </row>
    <row r="104" spans="3:9" ht="15" customHeight="1" x14ac:dyDescent="0.35">
      <c r="C104" s="49">
        <f t="shared" si="7"/>
        <v>90</v>
      </c>
      <c r="D104" s="60">
        <f t="shared" si="8"/>
        <v>8561523.7836142778</v>
      </c>
      <c r="E104" s="60">
        <f t="shared" si="9"/>
        <v>-49193.989107948379</v>
      </c>
      <c r="F104" s="60">
        <f>IF(C104&gt;Term*12,0,IF(C104=Term*12,-H103,PPMT(rate/12,C104,Amort*12,$C$7,0,0)))</f>
        <v>-18871.925707647813</v>
      </c>
      <c r="G104" s="58">
        <f t="shared" si="6"/>
        <v>-30322.063400300569</v>
      </c>
      <c r="H104" s="49">
        <f t="shared" si="10"/>
        <v>8542651.8579066303</v>
      </c>
      <c r="I104" s="58"/>
    </row>
    <row r="105" spans="3:9" ht="15" customHeight="1" x14ac:dyDescent="0.35">
      <c r="C105" s="49">
        <f t="shared" si="7"/>
        <v>91</v>
      </c>
      <c r="D105" s="60">
        <f t="shared" si="8"/>
        <v>8542651.8579066303</v>
      </c>
      <c r="E105" s="60">
        <f t="shared" si="9"/>
        <v>-49193.989107948386</v>
      </c>
      <c r="F105" s="60">
        <f>IF(C105&gt;Term*12,0,IF(C105=Term*12,-H104,PPMT(rate/12,C105,Amort*12,$C$7,0,0)))</f>
        <v>-18938.763777862401</v>
      </c>
      <c r="G105" s="58">
        <f t="shared" si="6"/>
        <v>-30255.225330085985</v>
      </c>
      <c r="H105" s="49">
        <f t="shared" si="10"/>
        <v>8523713.094128767</v>
      </c>
      <c r="I105" s="58"/>
    </row>
    <row r="106" spans="3:9" ht="15" customHeight="1" x14ac:dyDescent="0.35">
      <c r="C106" s="49">
        <f t="shared" si="7"/>
        <v>92</v>
      </c>
      <c r="D106" s="60">
        <f t="shared" si="8"/>
        <v>8523713.094128767</v>
      </c>
      <c r="E106" s="60">
        <f t="shared" si="9"/>
        <v>-49193.989107948379</v>
      </c>
      <c r="F106" s="60">
        <f>IF(C106&gt;Term*12,0,IF(C106=Term*12,-H105,PPMT(rate/12,C106,Amort*12,$C$7,0,0)))</f>
        <v>-19005.838566242328</v>
      </c>
      <c r="G106" s="58">
        <f t="shared" si="6"/>
        <v>-30188.150541706054</v>
      </c>
      <c r="H106" s="49">
        <f t="shared" si="10"/>
        <v>8504707.2555625252</v>
      </c>
      <c r="I106" s="58"/>
    </row>
    <row r="107" spans="3:9" ht="15" customHeight="1" x14ac:dyDescent="0.35">
      <c r="C107" s="49">
        <f t="shared" si="7"/>
        <v>93</v>
      </c>
      <c r="D107" s="60">
        <f t="shared" si="8"/>
        <v>8504707.2555625252</v>
      </c>
      <c r="E107" s="60">
        <f t="shared" si="9"/>
        <v>-49193.989107948393</v>
      </c>
      <c r="F107" s="60">
        <f>IF(C107&gt;Term*12,0,IF(C107=Term*12,-H106,PPMT(rate/12,C107,Amort*12,$C$7,0,0)))</f>
        <v>-19073.150911164441</v>
      </c>
      <c r="G107" s="58">
        <f t="shared" si="6"/>
        <v>-30120.838196783949</v>
      </c>
      <c r="H107" s="49">
        <f t="shared" si="10"/>
        <v>8485634.1046513617</v>
      </c>
      <c r="I107" s="58"/>
    </row>
    <row r="108" spans="3:9" ht="15" customHeight="1" x14ac:dyDescent="0.35">
      <c r="C108" s="49">
        <f t="shared" si="7"/>
        <v>94</v>
      </c>
      <c r="D108" s="60">
        <f t="shared" si="8"/>
        <v>8485634.1046513617</v>
      </c>
      <c r="E108" s="60">
        <f t="shared" si="9"/>
        <v>-49193.989107948393</v>
      </c>
      <c r="F108" s="60">
        <f>IF(C108&gt;Term*12,0,IF(C108=Term*12,-H107,PPMT(rate/12,C108,Amort*12,$C$7,0,0)))</f>
        <v>-19140.701653974815</v>
      </c>
      <c r="G108" s="58">
        <f t="shared" si="6"/>
        <v>-30053.287453973575</v>
      </c>
      <c r="H108" s="49">
        <f t="shared" si="10"/>
        <v>8466493.4029973876</v>
      </c>
      <c r="I108" s="58"/>
    </row>
    <row r="109" spans="3:9" ht="15" customHeight="1" x14ac:dyDescent="0.35">
      <c r="C109" s="49">
        <f t="shared" si="7"/>
        <v>95</v>
      </c>
      <c r="D109" s="60">
        <f t="shared" si="8"/>
        <v>8466493.4029973876</v>
      </c>
      <c r="E109" s="60">
        <f t="shared" si="9"/>
        <v>-49193.989107948386</v>
      </c>
      <c r="F109" s="60">
        <f>IF(C109&gt;Term*12,0,IF(C109=Term*12,-H108,PPMT(rate/12,C109,Amort*12,$C$7,0,0)))</f>
        <v>-19208.491638999305</v>
      </c>
      <c r="G109" s="58">
        <f t="shared" si="6"/>
        <v>-29985.497468949081</v>
      </c>
      <c r="H109" s="49">
        <f t="shared" si="10"/>
        <v>8447284.9113583881</v>
      </c>
      <c r="I109" s="58"/>
    </row>
    <row r="110" spans="3:9" ht="15" customHeight="1" x14ac:dyDescent="0.35">
      <c r="C110" s="49">
        <f t="shared" si="7"/>
        <v>96</v>
      </c>
      <c r="D110" s="60">
        <f t="shared" si="8"/>
        <v>8447284.9113583881</v>
      </c>
      <c r="E110" s="60">
        <f t="shared" si="9"/>
        <v>-49193.989107948393</v>
      </c>
      <c r="F110" s="60">
        <f>IF(C110&gt;Term*12,0,IF(C110=Term*12,-H109,PPMT(rate/12,C110,Amort*12,$C$7,0,0)))</f>
        <v>-19276.521713554095</v>
      </c>
      <c r="G110" s="58">
        <f t="shared" si="6"/>
        <v>-29917.467394394294</v>
      </c>
      <c r="H110" s="49">
        <f t="shared" si="10"/>
        <v>8428008.3896448333</v>
      </c>
      <c r="I110" s="58"/>
    </row>
    <row r="111" spans="3:9" ht="15" customHeight="1" x14ac:dyDescent="0.35">
      <c r="C111" s="49">
        <f t="shared" si="7"/>
        <v>97</v>
      </c>
      <c r="D111" s="60">
        <f t="shared" si="8"/>
        <v>8428008.3896448333</v>
      </c>
      <c r="E111" s="60">
        <f t="shared" si="9"/>
        <v>-49193.989107948393</v>
      </c>
      <c r="F111" s="60">
        <f>IF(C111&gt;Term*12,0,IF(C111=Term*12,-H110,PPMT(rate/12,C111,Amort*12,$C$7,0,0)))</f>
        <v>-19344.792727956268</v>
      </c>
      <c r="G111" s="58">
        <f t="shared" si="6"/>
        <v>-29849.196379992121</v>
      </c>
      <c r="H111" s="49">
        <f t="shared" si="10"/>
        <v>8408663.5969168767</v>
      </c>
      <c r="I111" s="58"/>
    </row>
    <row r="112" spans="3:9" ht="15" customHeight="1" x14ac:dyDescent="0.35">
      <c r="C112" s="49">
        <f t="shared" si="7"/>
        <v>98</v>
      </c>
      <c r="D112" s="60">
        <f t="shared" si="8"/>
        <v>8408663.5969168767</v>
      </c>
      <c r="E112" s="60">
        <f t="shared" si="9"/>
        <v>-49193.989107948379</v>
      </c>
      <c r="F112" s="60">
        <f>IF(C112&gt;Term*12,0,IF(C112=Term*12,-H111,PPMT(rate/12,C112,Amort*12,$C$7,0,0)))</f>
        <v>-19413.305535534444</v>
      </c>
      <c r="G112" s="58">
        <f t="shared" si="6"/>
        <v>-29780.683572413938</v>
      </c>
      <c r="H112" s="49">
        <f t="shared" si="10"/>
        <v>8389250.2913813423</v>
      </c>
      <c r="I112" s="58"/>
    </row>
    <row r="113" spans="3:9" ht="15" customHeight="1" x14ac:dyDescent="0.35">
      <c r="C113" s="49">
        <f t="shared" si="7"/>
        <v>99</v>
      </c>
      <c r="D113" s="60">
        <f t="shared" si="8"/>
        <v>8389250.2913813423</v>
      </c>
      <c r="E113" s="60">
        <f t="shared" si="9"/>
        <v>-49193.989107948386</v>
      </c>
      <c r="F113" s="60">
        <f>IF(C113&gt;Term*12,0,IF(C113=Term*12,-H112,PPMT(rate/12,C113,Amort*12,$C$7,0,0)))</f>
        <v>-19482.060992639461</v>
      </c>
      <c r="G113" s="58">
        <f t="shared" si="6"/>
        <v>-29711.928115308925</v>
      </c>
      <c r="H113" s="49">
        <f t="shared" si="10"/>
        <v>8369768.2303887028</v>
      </c>
      <c r="I113" s="58"/>
    </row>
    <row r="114" spans="3:9" ht="15" customHeight="1" x14ac:dyDescent="0.35">
      <c r="C114" s="49">
        <f t="shared" si="7"/>
        <v>100</v>
      </c>
      <c r="D114" s="60">
        <f t="shared" si="8"/>
        <v>8369768.2303887028</v>
      </c>
      <c r="E114" s="60">
        <f t="shared" si="9"/>
        <v>-49193.989107948386</v>
      </c>
      <c r="F114" s="60">
        <f>IF(C114&gt;Term*12,0,IF(C114=Term*12,-H113,PPMT(rate/12,C114,Amort*12,$C$7,0,0)))</f>
        <v>-19551.05995865506</v>
      </c>
      <c r="G114" s="58">
        <f t="shared" si="6"/>
        <v>-29642.929149293326</v>
      </c>
      <c r="H114" s="49">
        <f t="shared" si="10"/>
        <v>8350217.1704300474</v>
      </c>
      <c r="I114" s="58"/>
    </row>
    <row r="115" spans="3:9" ht="15" customHeight="1" x14ac:dyDescent="0.35">
      <c r="C115" s="49">
        <f t="shared" si="7"/>
        <v>101</v>
      </c>
      <c r="D115" s="60">
        <f t="shared" si="8"/>
        <v>8350217.1704300474</v>
      </c>
      <c r="E115" s="60">
        <f t="shared" si="9"/>
        <v>-49193.989107948379</v>
      </c>
      <c r="F115" s="60">
        <f>IF(C115&gt;Term*12,0,IF(C115=Term*12,-H114,PPMT(rate/12,C115,Amort*12,$C$7,0,0)))</f>
        <v>-19620.303296008631</v>
      </c>
      <c r="G115" s="58">
        <f t="shared" si="6"/>
        <v>-29573.685811939751</v>
      </c>
      <c r="H115" s="49">
        <f t="shared" si="10"/>
        <v>8330596.8671340384</v>
      </c>
      <c r="I115" s="58"/>
    </row>
    <row r="116" spans="3:9" ht="15" customHeight="1" x14ac:dyDescent="0.35">
      <c r="C116" s="49">
        <f t="shared" si="7"/>
        <v>102</v>
      </c>
      <c r="D116" s="60">
        <f t="shared" si="8"/>
        <v>8330596.8671340384</v>
      </c>
      <c r="E116" s="60">
        <f t="shared" si="9"/>
        <v>-49193.989107948379</v>
      </c>
      <c r="F116" s="60">
        <f>IF(C116&gt;Term*12,0,IF(C116=Term*12,-H115,PPMT(rate/12,C116,Amort*12,$C$7,0,0)))</f>
        <v>-19689.791870181994</v>
      </c>
      <c r="G116" s="58">
        <f t="shared" si="6"/>
        <v>-29504.197237766388</v>
      </c>
      <c r="H116" s="49">
        <f t="shared" si="10"/>
        <v>8310907.075263856</v>
      </c>
      <c r="I116" s="58"/>
    </row>
    <row r="117" spans="3:9" ht="15" customHeight="1" x14ac:dyDescent="0.35">
      <c r="C117" s="49">
        <f t="shared" si="7"/>
        <v>103</v>
      </c>
      <c r="D117" s="60">
        <f t="shared" si="8"/>
        <v>8310907.075263856</v>
      </c>
      <c r="E117" s="60">
        <f t="shared" si="9"/>
        <v>-49193.989107948386</v>
      </c>
      <c r="F117" s="60">
        <f>IF(C117&gt;Term*12,0,IF(C117=Term*12,-H116,PPMT(rate/12,C117,Amort*12,$C$7,0,0)))</f>
        <v>-19759.526549722224</v>
      </c>
      <c r="G117" s="58">
        <f t="shared" si="6"/>
        <v>-29434.462558226161</v>
      </c>
      <c r="H117" s="49">
        <f t="shared" si="10"/>
        <v>8291147.5487141339</v>
      </c>
      <c r="I117" s="58"/>
    </row>
    <row r="118" spans="3:9" ht="15" customHeight="1" x14ac:dyDescent="0.35">
      <c r="C118" s="49">
        <f t="shared" si="7"/>
        <v>104</v>
      </c>
      <c r="D118" s="60">
        <f t="shared" si="8"/>
        <v>8291147.5487141339</v>
      </c>
      <c r="E118" s="60">
        <f t="shared" si="9"/>
        <v>-49193.989107948379</v>
      </c>
      <c r="F118" s="60">
        <f>IF(C118&gt;Term*12,0,IF(C118=Term*12,-H117,PPMT(rate/12,C118,Amort*12,$C$7,0,0)))</f>
        <v>-19829.508206252489</v>
      </c>
      <c r="G118" s="58">
        <f t="shared" si="6"/>
        <v>-29364.480901695893</v>
      </c>
      <c r="H118" s="49">
        <f t="shared" si="10"/>
        <v>8271318.040507881</v>
      </c>
      <c r="I118" s="58"/>
    </row>
    <row r="119" spans="3:9" ht="15" customHeight="1" x14ac:dyDescent="0.35">
      <c r="C119" s="49">
        <f t="shared" si="7"/>
        <v>105</v>
      </c>
      <c r="D119" s="60">
        <f t="shared" si="8"/>
        <v>8271318.040507881</v>
      </c>
      <c r="E119" s="60">
        <f t="shared" si="9"/>
        <v>-49193.989107948379</v>
      </c>
      <c r="F119" s="60">
        <f>IF(C119&gt;Term*12,0,IF(C119=Term*12,-H118,PPMT(rate/12,C119,Amort*12,$C$7,0,0)))</f>
        <v>-19899.737714482966</v>
      </c>
      <c r="G119" s="58">
        <f t="shared" si="6"/>
        <v>-29294.251393465413</v>
      </c>
      <c r="H119" s="49">
        <f t="shared" si="10"/>
        <v>8251418.3027933976</v>
      </c>
      <c r="I119" s="58"/>
    </row>
    <row r="120" spans="3:9" ht="15" customHeight="1" x14ac:dyDescent="0.35">
      <c r="C120" s="49">
        <f t="shared" si="7"/>
        <v>106</v>
      </c>
      <c r="D120" s="60">
        <f t="shared" si="8"/>
        <v>8251418.3027933976</v>
      </c>
      <c r="E120" s="60">
        <f t="shared" si="9"/>
        <v>-49193.989107948379</v>
      </c>
      <c r="F120" s="60">
        <f>IF(C120&gt;Term*12,0,IF(C120=Term*12,-H119,PPMT(rate/12,C120,Amort*12,$C$7,0,0)))</f>
        <v>-19970.215952221759</v>
      </c>
      <c r="G120" s="58">
        <f t="shared" si="6"/>
        <v>-29223.77315572662</v>
      </c>
      <c r="H120" s="49">
        <f t="shared" si="10"/>
        <v>8231448.0868411763</v>
      </c>
      <c r="I120" s="58"/>
    </row>
    <row r="121" spans="3:9" ht="15" customHeight="1" x14ac:dyDescent="0.35">
      <c r="C121" s="49">
        <f t="shared" si="7"/>
        <v>107</v>
      </c>
      <c r="D121" s="60">
        <f t="shared" si="8"/>
        <v>8231448.0868411763</v>
      </c>
      <c r="E121" s="60">
        <f t="shared" si="9"/>
        <v>-49193.989107948379</v>
      </c>
      <c r="F121" s="60">
        <f>IF(C121&gt;Term*12,0,IF(C121=Term*12,-H120,PPMT(rate/12,C121,Amort*12,$C$7,0,0)))</f>
        <v>-20040.943800385878</v>
      </c>
      <c r="G121" s="58">
        <f t="shared" si="6"/>
        <v>-29153.045307562501</v>
      </c>
      <c r="H121" s="49">
        <f t="shared" si="10"/>
        <v>8211407.1430407902</v>
      </c>
      <c r="I121" s="58"/>
    </row>
    <row r="122" spans="3:9" ht="15" customHeight="1" x14ac:dyDescent="0.35">
      <c r="C122" s="49">
        <f t="shared" si="7"/>
        <v>108</v>
      </c>
      <c r="D122" s="60">
        <f t="shared" si="8"/>
        <v>8211407.1430407902</v>
      </c>
      <c r="E122" s="60">
        <f t="shared" si="9"/>
        <v>-49193.989107948379</v>
      </c>
      <c r="F122" s="60">
        <f>IF(C122&gt;Term*12,0,IF(C122=Term*12,-H121,PPMT(rate/12,C122,Amort*12,$C$7,0,0)))</f>
        <v>-20111.922143012245</v>
      </c>
      <c r="G122" s="58">
        <f t="shared" si="6"/>
        <v>-29082.066964936133</v>
      </c>
      <c r="H122" s="49">
        <f t="shared" si="10"/>
        <v>8191295.2208977779</v>
      </c>
      <c r="I122" s="58"/>
    </row>
    <row r="123" spans="3:9" ht="15" customHeight="1" x14ac:dyDescent="0.35">
      <c r="C123" s="49">
        <f t="shared" si="7"/>
        <v>109</v>
      </c>
      <c r="D123" s="60">
        <f t="shared" si="8"/>
        <v>8191295.2208977779</v>
      </c>
      <c r="E123" s="60">
        <f t="shared" si="9"/>
        <v>-49193.989107948379</v>
      </c>
      <c r="F123" s="60">
        <f>IF(C123&gt;Term*12,0,IF(C123=Term*12,-H122,PPMT(rate/12,C123,Amort*12,$C$7,0,0)))</f>
        <v>-20183.151867268749</v>
      </c>
      <c r="G123" s="58">
        <f t="shared" si="6"/>
        <v>-29010.83724067963</v>
      </c>
      <c r="H123" s="49">
        <f t="shared" si="10"/>
        <v>8171112.0690305093</v>
      </c>
      <c r="I123" s="58"/>
    </row>
    <row r="124" spans="3:9" ht="15" customHeight="1" x14ac:dyDescent="0.35">
      <c r="C124" s="49">
        <f t="shared" si="7"/>
        <v>110</v>
      </c>
      <c r="D124" s="60">
        <f t="shared" si="8"/>
        <v>8171112.0690305093</v>
      </c>
      <c r="E124" s="60">
        <f t="shared" si="9"/>
        <v>-49193.989107948379</v>
      </c>
      <c r="F124" s="60">
        <f>IF(C124&gt;Term*12,0,IF(C124=Term*12,-H123,PPMT(rate/12,C124,Amort*12,$C$7,0,0)))</f>
        <v>-20254.633863465322</v>
      </c>
      <c r="G124" s="58">
        <f t="shared" si="6"/>
        <v>-28939.355244483057</v>
      </c>
      <c r="H124" s="49">
        <f t="shared" si="10"/>
        <v>8150857.4351670444</v>
      </c>
      <c r="I124" s="58"/>
    </row>
    <row r="125" spans="3:9" ht="15" customHeight="1" x14ac:dyDescent="0.35">
      <c r="C125" s="49">
        <f t="shared" si="7"/>
        <v>111</v>
      </c>
      <c r="D125" s="60">
        <f t="shared" si="8"/>
        <v>8150857.4351670444</v>
      </c>
      <c r="E125" s="60">
        <f t="shared" si="9"/>
        <v>-49193.989107948379</v>
      </c>
      <c r="F125" s="60">
        <f>IF(C125&gt;Term*12,0,IF(C125=Term*12,-H124,PPMT(rate/12,C125,Amort*12,$C$7,0,0)))</f>
        <v>-20326.369025065098</v>
      </c>
      <c r="G125" s="58">
        <f t="shared" si="6"/>
        <v>-28867.620082883284</v>
      </c>
      <c r="H125" s="49">
        <f t="shared" si="10"/>
        <v>8130531.0661419798</v>
      </c>
      <c r="I125" s="58"/>
    </row>
    <row r="126" spans="3:9" ht="15" customHeight="1" x14ac:dyDescent="0.35">
      <c r="C126" s="49">
        <f t="shared" si="7"/>
        <v>112</v>
      </c>
      <c r="D126" s="60">
        <f t="shared" si="8"/>
        <v>8130531.0661419798</v>
      </c>
      <c r="E126" s="60">
        <f t="shared" si="9"/>
        <v>-49193.989107948379</v>
      </c>
      <c r="F126" s="60">
        <f>IF(C126&gt;Term*12,0,IF(C126=Term*12,-H125,PPMT(rate/12,C126,Amort*12,$C$7,0,0)))</f>
        <v>-20398.358248695535</v>
      </c>
      <c r="G126" s="58">
        <f t="shared" si="6"/>
        <v>-28795.630859252848</v>
      </c>
      <c r="H126" s="49">
        <f t="shared" si="10"/>
        <v>8110132.707893284</v>
      </c>
      <c r="I126" s="58"/>
    </row>
    <row r="127" spans="3:9" ht="15" customHeight="1" x14ac:dyDescent="0.35">
      <c r="C127" s="49">
        <f t="shared" si="7"/>
        <v>113</v>
      </c>
      <c r="D127" s="60">
        <f t="shared" si="8"/>
        <v>8110132.707893284</v>
      </c>
      <c r="E127" s="60">
        <f t="shared" si="9"/>
        <v>-49193.989107948379</v>
      </c>
      <c r="F127" s="60">
        <f>IF(C127&gt;Term*12,0,IF(C127=Term*12,-H126,PPMT(rate/12,C127,Amort*12,$C$7,0,0)))</f>
        <v>-20470.602434159664</v>
      </c>
      <c r="G127" s="58">
        <f t="shared" si="6"/>
        <v>-28723.386673788715</v>
      </c>
      <c r="H127" s="49">
        <f t="shared" si="10"/>
        <v>8089662.1054591248</v>
      </c>
      <c r="I127" s="58"/>
    </row>
    <row r="128" spans="3:9" ht="15" customHeight="1" x14ac:dyDescent="0.35">
      <c r="C128" s="49">
        <f t="shared" si="7"/>
        <v>114</v>
      </c>
      <c r="D128" s="60">
        <f t="shared" si="8"/>
        <v>8089662.1054591248</v>
      </c>
      <c r="E128" s="60">
        <f t="shared" si="9"/>
        <v>-49193.989107948386</v>
      </c>
      <c r="F128" s="60">
        <f>IF(C128&gt;Term*12,0,IF(C128=Term*12,-H127,PPMT(rate/12,C128,Amort*12,$C$7,0,0)))</f>
        <v>-20543.102484447318</v>
      </c>
      <c r="G128" s="58">
        <f t="shared" si="6"/>
        <v>-28650.886623501068</v>
      </c>
      <c r="H128" s="49">
        <f t="shared" si="10"/>
        <v>8069119.0029746778</v>
      </c>
      <c r="I128" s="58"/>
    </row>
    <row r="129" spans="3:9" ht="15" customHeight="1" x14ac:dyDescent="0.35">
      <c r="C129" s="49">
        <f t="shared" si="7"/>
        <v>115</v>
      </c>
      <c r="D129" s="60">
        <f t="shared" si="8"/>
        <v>8069119.0029746778</v>
      </c>
      <c r="E129" s="60">
        <f t="shared" si="9"/>
        <v>-49193.989107948386</v>
      </c>
      <c r="F129" s="60">
        <f>IF(C129&gt;Term*12,0,IF(C129=Term*12,-H128,PPMT(rate/12,C129,Amort*12,$C$7,0,0)))</f>
        <v>-20615.859305746399</v>
      </c>
      <c r="G129" s="58">
        <f t="shared" si="6"/>
        <v>-28578.129802201987</v>
      </c>
      <c r="H129" s="49">
        <f t="shared" si="10"/>
        <v>8048503.143668931</v>
      </c>
      <c r="I129" s="58"/>
    </row>
    <row r="130" spans="3:9" ht="15" customHeight="1" x14ac:dyDescent="0.35">
      <c r="C130" s="49">
        <f t="shared" si="7"/>
        <v>116</v>
      </c>
      <c r="D130" s="60">
        <f t="shared" si="8"/>
        <v>8048503.143668931</v>
      </c>
      <c r="E130" s="60">
        <f t="shared" si="9"/>
        <v>-49193.989107948379</v>
      </c>
      <c r="F130" s="60">
        <f>IF(C130&gt;Term*12,0,IF(C130=Term*12,-H129,PPMT(rate/12,C130,Amort*12,$C$7,0,0)))</f>
        <v>-20688.873807454249</v>
      </c>
      <c r="G130" s="58">
        <f t="shared" si="6"/>
        <v>-28505.115300494133</v>
      </c>
      <c r="H130" s="49">
        <f t="shared" si="10"/>
        <v>8027814.2698614765</v>
      </c>
      <c r="I130" s="58"/>
    </row>
    <row r="131" spans="3:9" ht="15" customHeight="1" x14ac:dyDescent="0.35">
      <c r="C131" s="49">
        <f t="shared" si="7"/>
        <v>117</v>
      </c>
      <c r="D131" s="60">
        <f t="shared" si="8"/>
        <v>8027814.2698614765</v>
      </c>
      <c r="E131" s="60">
        <f t="shared" si="9"/>
        <v>-49193.989107948379</v>
      </c>
      <c r="F131" s="60">
        <f>IF(C131&gt;Term*12,0,IF(C131=Term*12,-H130,PPMT(rate/12,C131,Amort*12,$C$7,0,0)))</f>
        <v>-20762.146902188982</v>
      </c>
      <c r="G131" s="58">
        <f t="shared" si="6"/>
        <v>-28431.8422057594</v>
      </c>
      <c r="H131" s="49">
        <f t="shared" si="10"/>
        <v>8007052.1229592878</v>
      </c>
      <c r="I131" s="58"/>
    </row>
    <row r="132" spans="3:9" ht="15" customHeight="1" x14ac:dyDescent="0.35">
      <c r="C132" s="49">
        <f t="shared" si="7"/>
        <v>118</v>
      </c>
      <c r="D132" s="60">
        <f t="shared" si="8"/>
        <v>8007052.1229592878</v>
      </c>
      <c r="E132" s="60">
        <f t="shared" si="9"/>
        <v>-49193.989107948379</v>
      </c>
      <c r="F132" s="60">
        <f>IF(C132&gt;Term*12,0,IF(C132=Term*12,-H131,PPMT(rate/12,C132,Amort*12,$C$7,0,0)))</f>
        <v>-20835.679505800905</v>
      </c>
      <c r="G132" s="58">
        <f t="shared" si="6"/>
        <v>-28358.309602147478</v>
      </c>
      <c r="H132" s="49">
        <f t="shared" si="10"/>
        <v>7986216.443453487</v>
      </c>
      <c r="I132" s="58"/>
    </row>
    <row r="133" spans="3:9" ht="15" customHeight="1" x14ac:dyDescent="0.35">
      <c r="C133" s="49">
        <f t="shared" si="7"/>
        <v>119</v>
      </c>
      <c r="D133" s="60">
        <f t="shared" si="8"/>
        <v>7986216.443453487</v>
      </c>
      <c r="E133" s="60">
        <f t="shared" si="9"/>
        <v>-49193.989107948386</v>
      </c>
      <c r="F133" s="60">
        <f>IF(C133&gt;Term*12,0,IF(C133=Term*12,-H132,PPMT(rate/12,C133,Amort*12,$C$7,0,0)))</f>
        <v>-20909.47253738395</v>
      </c>
      <c r="G133" s="58">
        <f t="shared" si="6"/>
        <v>-28284.516570564436</v>
      </c>
      <c r="H133" s="49">
        <f t="shared" si="10"/>
        <v>7965306.9709161026</v>
      </c>
      <c r="I133" s="58"/>
    </row>
    <row r="134" spans="3:9" ht="15" customHeight="1" x14ac:dyDescent="0.35">
      <c r="C134" s="49">
        <f t="shared" si="7"/>
        <v>120</v>
      </c>
      <c r="D134" s="60">
        <f t="shared" si="8"/>
        <v>7965306.9709161026</v>
      </c>
      <c r="E134" s="60">
        <f t="shared" si="9"/>
        <v>-7993517.4331047637</v>
      </c>
      <c r="F134" s="60">
        <f>IF(C134&gt;Term*12,0,IF(C134=Term*12,-H133,PPMT(rate/12,C134,Amort*12,$C$7,0,0)))</f>
        <v>-7965306.9709161026</v>
      </c>
      <c r="G134" s="58">
        <f t="shared" si="6"/>
        <v>-28210.4621886612</v>
      </c>
      <c r="H134" s="49">
        <f t="shared" si="10"/>
        <v>0</v>
      </c>
      <c r="I134" s="58"/>
    </row>
    <row r="135" spans="3:9" ht="15" customHeight="1" x14ac:dyDescent="0.35">
      <c r="C135" s="49">
        <f t="shared" si="7"/>
        <v>121</v>
      </c>
      <c r="D135" s="60">
        <f t="shared" si="8"/>
        <v>0</v>
      </c>
      <c r="E135" s="60">
        <f t="shared" si="9"/>
        <v>0</v>
      </c>
      <c r="F135" s="60">
        <f>IF(C135&gt;Term*12,0,IF(C135=Term*12,-H134,PPMT(rate/12,C135,Amort*12,$C$7,0,0)))</f>
        <v>0</v>
      </c>
      <c r="G135" s="58">
        <f t="shared" si="6"/>
        <v>0</v>
      </c>
      <c r="H135" s="49">
        <f t="shared" ref="H135:H156" si="11">D135+F135</f>
        <v>0</v>
      </c>
    </row>
    <row r="136" spans="3:9" ht="15" customHeight="1" x14ac:dyDescent="0.35">
      <c r="C136" s="49">
        <f t="shared" si="7"/>
        <v>122</v>
      </c>
      <c r="D136" s="60">
        <f t="shared" si="8"/>
        <v>0</v>
      </c>
      <c r="E136" s="60">
        <f t="shared" si="9"/>
        <v>0</v>
      </c>
      <c r="F136" s="60">
        <f>IF(C136&gt;Term*12,0,IF(C136=Term*12,-H135,PPMT(rate/12,C136,Amort*12,$C$7,0,0)))</f>
        <v>0</v>
      </c>
      <c r="G136" s="58">
        <f t="shared" si="6"/>
        <v>0</v>
      </c>
      <c r="H136" s="49">
        <f t="shared" si="11"/>
        <v>0</v>
      </c>
    </row>
    <row r="137" spans="3:9" ht="15" customHeight="1" x14ac:dyDescent="0.35">
      <c r="C137" s="49">
        <f t="shared" si="7"/>
        <v>123</v>
      </c>
      <c r="D137" s="60">
        <f t="shared" si="8"/>
        <v>0</v>
      </c>
      <c r="E137" s="60">
        <f t="shared" si="9"/>
        <v>0</v>
      </c>
      <c r="F137" s="60">
        <f>IF(C137&gt;Term*12,0,IF(C137=Term*12,-H136,PPMT(rate/12,C137,Amort*12,$C$7,0,0)))</f>
        <v>0</v>
      </c>
      <c r="G137" s="58">
        <f t="shared" si="6"/>
        <v>0</v>
      </c>
      <c r="H137" s="49">
        <f t="shared" si="11"/>
        <v>0</v>
      </c>
    </row>
    <row r="138" spans="3:9" ht="15" customHeight="1" x14ac:dyDescent="0.35">
      <c r="C138" s="49">
        <f t="shared" si="7"/>
        <v>124</v>
      </c>
      <c r="D138" s="60">
        <f t="shared" si="8"/>
        <v>0</v>
      </c>
      <c r="E138" s="60">
        <f t="shared" si="9"/>
        <v>0</v>
      </c>
      <c r="F138" s="60">
        <f>IF(C138&gt;Term*12,0,IF(C138=Term*12,-H137,PPMT(rate/12,C138,Amort*12,$C$7,0,0)))</f>
        <v>0</v>
      </c>
      <c r="G138" s="58">
        <f t="shared" si="6"/>
        <v>0</v>
      </c>
      <c r="H138" s="49">
        <f t="shared" si="11"/>
        <v>0</v>
      </c>
    </row>
    <row r="139" spans="3:9" ht="15" customHeight="1" x14ac:dyDescent="0.35">
      <c r="C139" s="49">
        <f t="shared" si="7"/>
        <v>125</v>
      </c>
      <c r="D139" s="60">
        <f t="shared" si="8"/>
        <v>0</v>
      </c>
      <c r="E139" s="60">
        <f t="shared" si="9"/>
        <v>0</v>
      </c>
      <c r="F139" s="60">
        <f>IF(C139&gt;Term*12,0,IF(C139=Term*12,-H138,PPMT(rate/12,C139,Amort*12,$C$7,0,0)))</f>
        <v>0</v>
      </c>
      <c r="G139" s="58">
        <f t="shared" si="6"/>
        <v>0</v>
      </c>
      <c r="H139" s="49">
        <f t="shared" si="11"/>
        <v>0</v>
      </c>
    </row>
    <row r="140" spans="3:9" ht="15" customHeight="1" x14ac:dyDescent="0.35">
      <c r="C140" s="49">
        <f t="shared" si="7"/>
        <v>126</v>
      </c>
      <c r="D140" s="60">
        <f t="shared" si="8"/>
        <v>0</v>
      </c>
      <c r="E140" s="60">
        <f t="shared" si="9"/>
        <v>0</v>
      </c>
      <c r="F140" s="60">
        <f>IF(C140&gt;Term*12,0,IF(C140=Term*12,-H139,PPMT(rate/12,C140,Amort*12,$C$7,0,0)))</f>
        <v>0</v>
      </c>
      <c r="G140" s="58">
        <f t="shared" si="6"/>
        <v>0</v>
      </c>
      <c r="H140" s="49">
        <f t="shared" si="11"/>
        <v>0</v>
      </c>
    </row>
    <row r="141" spans="3:9" ht="15" customHeight="1" x14ac:dyDescent="0.35">
      <c r="C141" s="49">
        <f t="shared" si="7"/>
        <v>127</v>
      </c>
      <c r="D141" s="60">
        <f t="shared" si="8"/>
        <v>0</v>
      </c>
      <c r="E141" s="60">
        <f t="shared" si="9"/>
        <v>0</v>
      </c>
      <c r="F141" s="60">
        <f>IF(C141&gt;Term*12,0,IF(C141=Term*12,-H140,PPMT(rate/12,C141,Amort*12,$C$7,0,0)))</f>
        <v>0</v>
      </c>
      <c r="G141" s="58">
        <f t="shared" si="6"/>
        <v>0</v>
      </c>
      <c r="H141" s="49">
        <f t="shared" si="11"/>
        <v>0</v>
      </c>
    </row>
    <row r="142" spans="3:9" ht="15" customHeight="1" x14ac:dyDescent="0.35">
      <c r="C142" s="49">
        <f t="shared" si="7"/>
        <v>128</v>
      </c>
      <c r="D142" s="60">
        <f t="shared" si="8"/>
        <v>0</v>
      </c>
      <c r="E142" s="60">
        <f t="shared" si="9"/>
        <v>0</v>
      </c>
      <c r="F142" s="60">
        <f>IF(C142&gt;Term*12,0,IF(C142=Term*12,-H141,PPMT(rate/12,C142,Amort*12,$C$7,0,0)))</f>
        <v>0</v>
      </c>
      <c r="G142" s="58">
        <f t="shared" si="6"/>
        <v>0</v>
      </c>
      <c r="H142" s="49">
        <f t="shared" si="11"/>
        <v>0</v>
      </c>
    </row>
    <row r="143" spans="3:9" ht="15" customHeight="1" x14ac:dyDescent="0.35">
      <c r="C143" s="49">
        <f t="shared" si="7"/>
        <v>129</v>
      </c>
      <c r="D143" s="60">
        <f t="shared" si="8"/>
        <v>0</v>
      </c>
      <c r="E143" s="60">
        <f t="shared" si="9"/>
        <v>0</v>
      </c>
      <c r="F143" s="60">
        <f>IF(C143&gt;Term*12,0,IF(C143=Term*12,-H142,PPMT(rate/12,C143,Amort*12,$C$7,0,0)))</f>
        <v>0</v>
      </c>
      <c r="G143" s="58">
        <f t="shared" ref="G143:G206" si="12">D143*rate/12*-1</f>
        <v>0</v>
      </c>
      <c r="H143" s="49">
        <f t="shared" si="11"/>
        <v>0</v>
      </c>
    </row>
    <row r="144" spans="3:9" ht="15" customHeight="1" x14ac:dyDescent="0.35">
      <c r="C144" s="49">
        <f t="shared" ref="C144:C207" si="13">C143+1</f>
        <v>130</v>
      </c>
      <c r="D144" s="60">
        <f t="shared" ref="D144:D207" si="14">H143</f>
        <v>0</v>
      </c>
      <c r="E144" s="60">
        <f t="shared" ref="E144:E207" si="15">F144+G144</f>
        <v>0</v>
      </c>
      <c r="F144" s="60">
        <f>IF(C144&gt;Term*12,0,IF(C144=Term*12,-H143,PPMT(rate/12,C144,Amort*12,$C$7,0,0)))</f>
        <v>0</v>
      </c>
      <c r="G144" s="58">
        <f t="shared" si="12"/>
        <v>0</v>
      </c>
      <c r="H144" s="49">
        <f t="shared" si="11"/>
        <v>0</v>
      </c>
    </row>
    <row r="145" spans="3:8" ht="15" customHeight="1" x14ac:dyDescent="0.35">
      <c r="C145" s="49">
        <f t="shared" si="13"/>
        <v>131</v>
      </c>
      <c r="D145" s="60">
        <f t="shared" si="14"/>
        <v>0</v>
      </c>
      <c r="E145" s="60">
        <f t="shared" si="15"/>
        <v>0</v>
      </c>
      <c r="F145" s="60">
        <f>IF(C145&gt;Term*12,0,IF(C145=Term*12,-H144,PPMT(rate/12,C145,Amort*12,$C$7,0,0)))</f>
        <v>0</v>
      </c>
      <c r="G145" s="58">
        <f t="shared" si="12"/>
        <v>0</v>
      </c>
      <c r="H145" s="49">
        <f t="shared" si="11"/>
        <v>0</v>
      </c>
    </row>
    <row r="146" spans="3:8" ht="15" customHeight="1" x14ac:dyDescent="0.35">
      <c r="C146" s="49">
        <f t="shared" si="13"/>
        <v>132</v>
      </c>
      <c r="D146" s="60">
        <f t="shared" si="14"/>
        <v>0</v>
      </c>
      <c r="E146" s="60">
        <f t="shared" si="15"/>
        <v>0</v>
      </c>
      <c r="F146" s="60">
        <f>IF(C146&gt;Term*12,0,IF(C146=Term*12,-H145,PPMT(rate/12,C146,Amort*12,$C$7,0,0)))</f>
        <v>0</v>
      </c>
      <c r="G146" s="58">
        <f t="shared" si="12"/>
        <v>0</v>
      </c>
      <c r="H146" s="49">
        <f t="shared" si="11"/>
        <v>0</v>
      </c>
    </row>
    <row r="147" spans="3:8" ht="15" customHeight="1" x14ac:dyDescent="0.35">
      <c r="C147" s="49">
        <f t="shared" si="13"/>
        <v>133</v>
      </c>
      <c r="D147" s="60">
        <f t="shared" si="14"/>
        <v>0</v>
      </c>
      <c r="E147" s="60">
        <f t="shared" si="15"/>
        <v>0</v>
      </c>
      <c r="F147" s="60">
        <f>IF(C147&gt;Term*12,0,IF(C147=Term*12,-H146,PPMT(rate/12,C147,Amort*12,$C$7,0,0)))</f>
        <v>0</v>
      </c>
      <c r="G147" s="58">
        <f t="shared" si="12"/>
        <v>0</v>
      </c>
      <c r="H147" s="49">
        <f t="shared" si="11"/>
        <v>0</v>
      </c>
    </row>
    <row r="148" spans="3:8" ht="15" customHeight="1" x14ac:dyDescent="0.35">
      <c r="C148" s="49">
        <f t="shared" si="13"/>
        <v>134</v>
      </c>
      <c r="D148" s="60">
        <f t="shared" si="14"/>
        <v>0</v>
      </c>
      <c r="E148" s="60">
        <f t="shared" si="15"/>
        <v>0</v>
      </c>
      <c r="F148" s="60">
        <f>IF(C148&gt;Term*12,0,IF(C148=Term*12,-H147,PPMT(rate/12,C148,Amort*12,$C$7,0,0)))</f>
        <v>0</v>
      </c>
      <c r="G148" s="58">
        <f t="shared" si="12"/>
        <v>0</v>
      </c>
      <c r="H148" s="49">
        <f t="shared" si="11"/>
        <v>0</v>
      </c>
    </row>
    <row r="149" spans="3:8" ht="15" customHeight="1" x14ac:dyDescent="0.35">
      <c r="C149" s="49">
        <f t="shared" si="13"/>
        <v>135</v>
      </c>
      <c r="D149" s="60">
        <f t="shared" si="14"/>
        <v>0</v>
      </c>
      <c r="E149" s="60">
        <f t="shared" si="15"/>
        <v>0</v>
      </c>
      <c r="F149" s="60">
        <f>IF(C149&gt;Term*12,0,IF(C149=Term*12,-H148,PPMT(rate/12,C149,Amort*12,$C$7,0,0)))</f>
        <v>0</v>
      </c>
      <c r="G149" s="58">
        <f t="shared" si="12"/>
        <v>0</v>
      </c>
      <c r="H149" s="49">
        <f t="shared" si="11"/>
        <v>0</v>
      </c>
    </row>
    <row r="150" spans="3:8" ht="15" customHeight="1" x14ac:dyDescent="0.35">
      <c r="C150" s="49">
        <f t="shared" si="13"/>
        <v>136</v>
      </c>
      <c r="D150" s="60">
        <f t="shared" si="14"/>
        <v>0</v>
      </c>
      <c r="E150" s="60">
        <f t="shared" si="15"/>
        <v>0</v>
      </c>
      <c r="F150" s="60">
        <f>IF(C150&gt;Term*12,0,IF(C150=Term*12,-H149,PPMT(rate/12,C150,Amort*12,$C$7,0,0)))</f>
        <v>0</v>
      </c>
      <c r="G150" s="58">
        <f t="shared" si="12"/>
        <v>0</v>
      </c>
      <c r="H150" s="49">
        <f t="shared" si="11"/>
        <v>0</v>
      </c>
    </row>
    <row r="151" spans="3:8" ht="15" customHeight="1" x14ac:dyDescent="0.35">
      <c r="C151" s="49">
        <f t="shared" si="13"/>
        <v>137</v>
      </c>
      <c r="D151" s="60">
        <f t="shared" si="14"/>
        <v>0</v>
      </c>
      <c r="E151" s="60">
        <f t="shared" si="15"/>
        <v>0</v>
      </c>
      <c r="F151" s="60">
        <f>IF(C151&gt;Term*12,0,IF(C151=Term*12,-H150,PPMT(rate/12,C151,Amort*12,$C$7,0,0)))</f>
        <v>0</v>
      </c>
      <c r="G151" s="58">
        <f t="shared" si="12"/>
        <v>0</v>
      </c>
      <c r="H151" s="49">
        <f t="shared" si="11"/>
        <v>0</v>
      </c>
    </row>
    <row r="152" spans="3:8" ht="15" customHeight="1" x14ac:dyDescent="0.35">
      <c r="C152" s="49">
        <f t="shared" si="13"/>
        <v>138</v>
      </c>
      <c r="D152" s="60">
        <f t="shared" si="14"/>
        <v>0</v>
      </c>
      <c r="E152" s="60">
        <f t="shared" si="15"/>
        <v>0</v>
      </c>
      <c r="F152" s="60">
        <f>IF(C152&gt;Term*12,0,IF(C152=Term*12,-H151,PPMT(rate/12,C152,Amort*12,$C$7,0,0)))</f>
        <v>0</v>
      </c>
      <c r="G152" s="58">
        <f t="shared" si="12"/>
        <v>0</v>
      </c>
      <c r="H152" s="49">
        <f t="shared" si="11"/>
        <v>0</v>
      </c>
    </row>
    <row r="153" spans="3:8" ht="15" customHeight="1" x14ac:dyDescent="0.35">
      <c r="C153" s="49">
        <f t="shared" si="13"/>
        <v>139</v>
      </c>
      <c r="D153" s="60">
        <f t="shared" si="14"/>
        <v>0</v>
      </c>
      <c r="E153" s="60">
        <f t="shared" si="15"/>
        <v>0</v>
      </c>
      <c r="F153" s="60">
        <f>IF(C153&gt;Term*12,0,IF(C153=Term*12,-H152,PPMT(rate/12,C153,Amort*12,$C$7,0,0)))</f>
        <v>0</v>
      </c>
      <c r="G153" s="58">
        <f t="shared" si="12"/>
        <v>0</v>
      </c>
      <c r="H153" s="49">
        <f t="shared" si="11"/>
        <v>0</v>
      </c>
    </row>
    <row r="154" spans="3:8" ht="15" customHeight="1" x14ac:dyDescent="0.35">
      <c r="C154" s="49">
        <f t="shared" si="13"/>
        <v>140</v>
      </c>
      <c r="D154" s="60">
        <f t="shared" si="14"/>
        <v>0</v>
      </c>
      <c r="E154" s="60">
        <f t="shared" si="15"/>
        <v>0</v>
      </c>
      <c r="F154" s="60">
        <f>IF(C154&gt;Term*12,0,IF(C154=Term*12,-H153,PPMT(rate/12,C154,Amort*12,$C$7,0,0)))</f>
        <v>0</v>
      </c>
      <c r="G154" s="58">
        <f t="shared" si="12"/>
        <v>0</v>
      </c>
      <c r="H154" s="49">
        <f t="shared" si="11"/>
        <v>0</v>
      </c>
    </row>
    <row r="155" spans="3:8" ht="15" customHeight="1" x14ac:dyDescent="0.35">
      <c r="C155" s="49">
        <f t="shared" si="13"/>
        <v>141</v>
      </c>
      <c r="D155" s="60">
        <f t="shared" si="14"/>
        <v>0</v>
      </c>
      <c r="E155" s="60">
        <f t="shared" si="15"/>
        <v>0</v>
      </c>
      <c r="F155" s="60">
        <f>IF(C155&gt;Term*12,0,IF(C155=Term*12,-H154,PPMT(rate/12,C155,Amort*12,$C$7,0,0)))</f>
        <v>0</v>
      </c>
      <c r="G155" s="58">
        <f t="shared" si="12"/>
        <v>0</v>
      </c>
      <c r="H155" s="49">
        <f t="shared" si="11"/>
        <v>0</v>
      </c>
    </row>
    <row r="156" spans="3:8" ht="15" customHeight="1" x14ac:dyDescent="0.35">
      <c r="C156" s="49">
        <f t="shared" si="13"/>
        <v>142</v>
      </c>
      <c r="D156" s="60">
        <f t="shared" si="14"/>
        <v>0</v>
      </c>
      <c r="E156" s="60">
        <f t="shared" si="15"/>
        <v>0</v>
      </c>
      <c r="F156" s="60">
        <f>IF(C156&gt;Term*12,0,IF(C156=Term*12,-H155,PPMT(rate/12,C156,Amort*12,$C$7,0,0)))</f>
        <v>0</v>
      </c>
      <c r="G156" s="58">
        <f t="shared" si="12"/>
        <v>0</v>
      </c>
      <c r="H156" s="49">
        <f t="shared" si="11"/>
        <v>0</v>
      </c>
    </row>
    <row r="157" spans="3:8" ht="15" customHeight="1" x14ac:dyDescent="0.35">
      <c r="C157" s="49">
        <f t="shared" si="13"/>
        <v>143</v>
      </c>
      <c r="D157" s="60">
        <f t="shared" si="14"/>
        <v>0</v>
      </c>
      <c r="E157" s="60">
        <f t="shared" si="15"/>
        <v>0</v>
      </c>
      <c r="F157" s="60">
        <f>IF(C157&gt;Term*12,0,IF(C157=Term*12,-H156,PPMT(rate/12,C157,Amort*12,$C$7,0,0)))</f>
        <v>0</v>
      </c>
      <c r="G157" s="58">
        <f t="shared" si="12"/>
        <v>0</v>
      </c>
      <c r="H157" s="49">
        <f t="shared" ref="H157:H220" si="16">D157+F157</f>
        <v>0</v>
      </c>
    </row>
    <row r="158" spans="3:8" ht="15" customHeight="1" x14ac:dyDescent="0.35">
      <c r="C158" s="49">
        <f t="shared" si="13"/>
        <v>144</v>
      </c>
      <c r="D158" s="60">
        <f t="shared" si="14"/>
        <v>0</v>
      </c>
      <c r="E158" s="60">
        <f t="shared" si="15"/>
        <v>0</v>
      </c>
      <c r="F158" s="60">
        <f>IF(C158&gt;Term*12,0,IF(C158=Term*12,-H157,PPMT(rate/12,C158,Amort*12,$C$7,0,0)))</f>
        <v>0</v>
      </c>
      <c r="G158" s="58">
        <f t="shared" si="12"/>
        <v>0</v>
      </c>
      <c r="H158" s="49">
        <f t="shared" si="16"/>
        <v>0</v>
      </c>
    </row>
    <row r="159" spans="3:8" ht="15" customHeight="1" x14ac:dyDescent="0.35">
      <c r="C159" s="49">
        <f t="shared" si="13"/>
        <v>145</v>
      </c>
      <c r="D159" s="60">
        <f t="shared" si="14"/>
        <v>0</v>
      </c>
      <c r="E159" s="60">
        <f t="shared" si="15"/>
        <v>0</v>
      </c>
      <c r="F159" s="60">
        <f>IF(C159&gt;Term*12,0,IF(C159=Term*12,-H158,PPMT(rate/12,C159,Amort*12,$C$7,0,0)))</f>
        <v>0</v>
      </c>
      <c r="G159" s="58">
        <f t="shared" si="12"/>
        <v>0</v>
      </c>
      <c r="H159" s="49">
        <f t="shared" si="16"/>
        <v>0</v>
      </c>
    </row>
    <row r="160" spans="3:8" ht="15" customHeight="1" x14ac:dyDescent="0.35">
      <c r="C160" s="49">
        <f t="shared" si="13"/>
        <v>146</v>
      </c>
      <c r="D160" s="60">
        <f t="shared" si="14"/>
        <v>0</v>
      </c>
      <c r="E160" s="60">
        <f t="shared" si="15"/>
        <v>0</v>
      </c>
      <c r="F160" s="60">
        <f>IF(C160&gt;Term*12,0,IF(C160=Term*12,-H159,PPMT(rate/12,C160,Amort*12,$C$7,0,0)))</f>
        <v>0</v>
      </c>
      <c r="G160" s="58">
        <f t="shared" si="12"/>
        <v>0</v>
      </c>
      <c r="H160" s="49">
        <f t="shared" si="16"/>
        <v>0</v>
      </c>
    </row>
    <row r="161" spans="3:8" ht="15" customHeight="1" x14ac:dyDescent="0.35">
      <c r="C161" s="49">
        <f t="shared" si="13"/>
        <v>147</v>
      </c>
      <c r="D161" s="60">
        <f t="shared" si="14"/>
        <v>0</v>
      </c>
      <c r="E161" s="60">
        <f t="shared" si="15"/>
        <v>0</v>
      </c>
      <c r="F161" s="60">
        <f>IF(C161&gt;Term*12,0,IF(C161=Term*12,-H160,PPMT(rate/12,C161,Amort*12,$C$7,0,0)))</f>
        <v>0</v>
      </c>
      <c r="G161" s="58">
        <f t="shared" si="12"/>
        <v>0</v>
      </c>
      <c r="H161" s="49">
        <f t="shared" si="16"/>
        <v>0</v>
      </c>
    </row>
    <row r="162" spans="3:8" ht="15" customHeight="1" x14ac:dyDescent="0.35">
      <c r="C162" s="49">
        <f t="shared" si="13"/>
        <v>148</v>
      </c>
      <c r="D162" s="60">
        <f t="shared" si="14"/>
        <v>0</v>
      </c>
      <c r="E162" s="60">
        <f t="shared" si="15"/>
        <v>0</v>
      </c>
      <c r="F162" s="60">
        <f>IF(C162&gt;Term*12,0,IF(C162=Term*12,-H161,PPMT(rate/12,C162,Amort*12,$C$7,0,0)))</f>
        <v>0</v>
      </c>
      <c r="G162" s="58">
        <f t="shared" si="12"/>
        <v>0</v>
      </c>
      <c r="H162" s="49">
        <f t="shared" si="16"/>
        <v>0</v>
      </c>
    </row>
    <row r="163" spans="3:8" ht="15" customHeight="1" x14ac:dyDescent="0.35">
      <c r="C163" s="49">
        <f t="shared" si="13"/>
        <v>149</v>
      </c>
      <c r="D163" s="60">
        <f t="shared" si="14"/>
        <v>0</v>
      </c>
      <c r="E163" s="60">
        <f t="shared" si="15"/>
        <v>0</v>
      </c>
      <c r="F163" s="60">
        <f>IF(C163&gt;Term*12,0,IF(C163=Term*12,-H162,PPMT(rate/12,C163,Amort*12,$C$7,0,0)))</f>
        <v>0</v>
      </c>
      <c r="G163" s="58">
        <f t="shared" si="12"/>
        <v>0</v>
      </c>
      <c r="H163" s="49">
        <f t="shared" si="16"/>
        <v>0</v>
      </c>
    </row>
    <row r="164" spans="3:8" ht="15" customHeight="1" x14ac:dyDescent="0.35">
      <c r="C164" s="49">
        <f t="shared" si="13"/>
        <v>150</v>
      </c>
      <c r="D164" s="60">
        <f t="shared" si="14"/>
        <v>0</v>
      </c>
      <c r="E164" s="60">
        <f t="shared" si="15"/>
        <v>0</v>
      </c>
      <c r="F164" s="60">
        <f>IF(C164&gt;Term*12,0,IF(C164=Term*12,-H163,PPMT(rate/12,C164,Amort*12,$C$7,0,0)))</f>
        <v>0</v>
      </c>
      <c r="G164" s="58">
        <f t="shared" si="12"/>
        <v>0</v>
      </c>
      <c r="H164" s="49">
        <f t="shared" si="16"/>
        <v>0</v>
      </c>
    </row>
    <row r="165" spans="3:8" ht="15" customHeight="1" x14ac:dyDescent="0.35">
      <c r="C165" s="49">
        <f t="shared" si="13"/>
        <v>151</v>
      </c>
      <c r="D165" s="60">
        <f t="shared" si="14"/>
        <v>0</v>
      </c>
      <c r="E165" s="60">
        <f t="shared" si="15"/>
        <v>0</v>
      </c>
      <c r="F165" s="60">
        <f>IF(C165&gt;Term*12,0,IF(C165=Term*12,-H164,PPMT(rate/12,C165,Amort*12,$C$7,0,0)))</f>
        <v>0</v>
      </c>
      <c r="G165" s="58">
        <f t="shared" si="12"/>
        <v>0</v>
      </c>
      <c r="H165" s="49">
        <f t="shared" si="16"/>
        <v>0</v>
      </c>
    </row>
    <row r="166" spans="3:8" ht="15" customHeight="1" x14ac:dyDescent="0.35">
      <c r="C166" s="49">
        <f t="shared" si="13"/>
        <v>152</v>
      </c>
      <c r="D166" s="60">
        <f t="shared" si="14"/>
        <v>0</v>
      </c>
      <c r="E166" s="60">
        <f t="shared" si="15"/>
        <v>0</v>
      </c>
      <c r="F166" s="60">
        <f>IF(C166&gt;Term*12,0,IF(C166=Term*12,-H165,PPMT(rate/12,C166,Amort*12,$C$7,0,0)))</f>
        <v>0</v>
      </c>
      <c r="G166" s="58">
        <f t="shared" si="12"/>
        <v>0</v>
      </c>
      <c r="H166" s="49">
        <f t="shared" si="16"/>
        <v>0</v>
      </c>
    </row>
    <row r="167" spans="3:8" ht="15" customHeight="1" x14ac:dyDescent="0.35">
      <c r="C167" s="49">
        <f t="shared" si="13"/>
        <v>153</v>
      </c>
      <c r="D167" s="60">
        <f t="shared" si="14"/>
        <v>0</v>
      </c>
      <c r="E167" s="60">
        <f t="shared" si="15"/>
        <v>0</v>
      </c>
      <c r="F167" s="60">
        <f>IF(C167&gt;Term*12,0,IF(C167=Term*12,-H166,PPMT(rate/12,C167,Amort*12,$C$7,0,0)))</f>
        <v>0</v>
      </c>
      <c r="G167" s="58">
        <f t="shared" si="12"/>
        <v>0</v>
      </c>
      <c r="H167" s="49">
        <f t="shared" si="16"/>
        <v>0</v>
      </c>
    </row>
    <row r="168" spans="3:8" ht="15" customHeight="1" x14ac:dyDescent="0.35">
      <c r="C168" s="49">
        <f t="shared" si="13"/>
        <v>154</v>
      </c>
      <c r="D168" s="60">
        <f t="shared" si="14"/>
        <v>0</v>
      </c>
      <c r="E168" s="60">
        <f t="shared" si="15"/>
        <v>0</v>
      </c>
      <c r="F168" s="60">
        <f>IF(C168&gt;Term*12,0,IF(C168=Term*12,-H167,PPMT(rate/12,C168,Amort*12,$C$7,0,0)))</f>
        <v>0</v>
      </c>
      <c r="G168" s="58">
        <f t="shared" si="12"/>
        <v>0</v>
      </c>
      <c r="H168" s="49">
        <f t="shared" si="16"/>
        <v>0</v>
      </c>
    </row>
    <row r="169" spans="3:8" ht="15" customHeight="1" x14ac:dyDescent="0.35">
      <c r="C169" s="49">
        <f t="shared" si="13"/>
        <v>155</v>
      </c>
      <c r="D169" s="60">
        <f t="shared" si="14"/>
        <v>0</v>
      </c>
      <c r="E169" s="60">
        <f t="shared" si="15"/>
        <v>0</v>
      </c>
      <c r="F169" s="60">
        <f>IF(C169&gt;Term*12,0,IF(C169=Term*12,-H168,PPMT(rate/12,C169,Amort*12,$C$7,0,0)))</f>
        <v>0</v>
      </c>
      <c r="G169" s="58">
        <f t="shared" si="12"/>
        <v>0</v>
      </c>
      <c r="H169" s="49">
        <f t="shared" si="16"/>
        <v>0</v>
      </c>
    </row>
    <row r="170" spans="3:8" ht="15" customHeight="1" x14ac:dyDescent="0.35">
      <c r="C170" s="49">
        <f t="shared" si="13"/>
        <v>156</v>
      </c>
      <c r="D170" s="60">
        <f t="shared" si="14"/>
        <v>0</v>
      </c>
      <c r="E170" s="60">
        <f t="shared" si="15"/>
        <v>0</v>
      </c>
      <c r="F170" s="60">
        <f>IF(C170&gt;Term*12,0,IF(C170=Term*12,-H169,PPMT(rate/12,C170,Amort*12,$C$7,0,0)))</f>
        <v>0</v>
      </c>
      <c r="G170" s="58">
        <f t="shared" si="12"/>
        <v>0</v>
      </c>
      <c r="H170" s="49">
        <f t="shared" si="16"/>
        <v>0</v>
      </c>
    </row>
    <row r="171" spans="3:8" ht="15" customHeight="1" x14ac:dyDescent="0.35">
      <c r="C171" s="49">
        <f t="shared" si="13"/>
        <v>157</v>
      </c>
      <c r="D171" s="60">
        <f t="shared" si="14"/>
        <v>0</v>
      </c>
      <c r="E171" s="60">
        <f t="shared" si="15"/>
        <v>0</v>
      </c>
      <c r="F171" s="60">
        <f>IF(C171&gt;Term*12,0,IF(C171=Term*12,-H170,PPMT(rate/12,C171,Amort*12,$C$7,0,0)))</f>
        <v>0</v>
      </c>
      <c r="G171" s="58">
        <f t="shared" si="12"/>
        <v>0</v>
      </c>
      <c r="H171" s="49">
        <f t="shared" si="16"/>
        <v>0</v>
      </c>
    </row>
    <row r="172" spans="3:8" ht="15" customHeight="1" x14ac:dyDescent="0.35">
      <c r="C172" s="49">
        <f t="shared" si="13"/>
        <v>158</v>
      </c>
      <c r="D172" s="60">
        <f t="shared" si="14"/>
        <v>0</v>
      </c>
      <c r="E172" s="60">
        <f t="shared" si="15"/>
        <v>0</v>
      </c>
      <c r="F172" s="60">
        <f>IF(C172&gt;Term*12,0,IF(C172=Term*12,-H171,PPMT(rate/12,C172,Amort*12,$C$7,0,0)))</f>
        <v>0</v>
      </c>
      <c r="G172" s="58">
        <f t="shared" si="12"/>
        <v>0</v>
      </c>
      <c r="H172" s="49">
        <f t="shared" si="16"/>
        <v>0</v>
      </c>
    </row>
    <row r="173" spans="3:8" ht="15" customHeight="1" x14ac:dyDescent="0.35">
      <c r="C173" s="49">
        <f t="shared" si="13"/>
        <v>159</v>
      </c>
      <c r="D173" s="60">
        <f t="shared" si="14"/>
        <v>0</v>
      </c>
      <c r="E173" s="60">
        <f t="shared" si="15"/>
        <v>0</v>
      </c>
      <c r="F173" s="60">
        <f>IF(C173&gt;Term*12,0,IF(C173=Term*12,-H172,PPMT(rate/12,C173,Amort*12,$C$7,0,0)))</f>
        <v>0</v>
      </c>
      <c r="G173" s="58">
        <f t="shared" si="12"/>
        <v>0</v>
      </c>
      <c r="H173" s="49">
        <f t="shared" si="16"/>
        <v>0</v>
      </c>
    </row>
    <row r="174" spans="3:8" ht="15" customHeight="1" x14ac:dyDescent="0.35">
      <c r="C174" s="49">
        <f t="shared" si="13"/>
        <v>160</v>
      </c>
      <c r="D174" s="60">
        <f t="shared" si="14"/>
        <v>0</v>
      </c>
      <c r="E174" s="60">
        <f t="shared" si="15"/>
        <v>0</v>
      </c>
      <c r="F174" s="60">
        <f>IF(C174&gt;Term*12,0,IF(C174=Term*12,-H173,PPMT(rate/12,C174,Amort*12,$C$7,0,0)))</f>
        <v>0</v>
      </c>
      <c r="G174" s="58">
        <f t="shared" si="12"/>
        <v>0</v>
      </c>
      <c r="H174" s="49">
        <f t="shared" si="16"/>
        <v>0</v>
      </c>
    </row>
    <row r="175" spans="3:8" ht="15" customHeight="1" x14ac:dyDescent="0.35">
      <c r="C175" s="49">
        <f t="shared" si="13"/>
        <v>161</v>
      </c>
      <c r="D175" s="60">
        <f t="shared" si="14"/>
        <v>0</v>
      </c>
      <c r="E175" s="60">
        <f t="shared" si="15"/>
        <v>0</v>
      </c>
      <c r="F175" s="60">
        <f>IF(C175&gt;Term*12,0,IF(C175=Term*12,-H174,PPMT(rate/12,C175,Amort*12,$C$7,0,0)))</f>
        <v>0</v>
      </c>
      <c r="G175" s="58">
        <f t="shared" si="12"/>
        <v>0</v>
      </c>
      <c r="H175" s="49">
        <f t="shared" si="16"/>
        <v>0</v>
      </c>
    </row>
    <row r="176" spans="3:8" ht="15" customHeight="1" x14ac:dyDescent="0.35">
      <c r="C176" s="49">
        <f t="shared" si="13"/>
        <v>162</v>
      </c>
      <c r="D176" s="60">
        <f t="shared" si="14"/>
        <v>0</v>
      </c>
      <c r="E176" s="60">
        <f t="shared" si="15"/>
        <v>0</v>
      </c>
      <c r="F176" s="60">
        <f>IF(C176&gt;Term*12,0,IF(C176=Term*12,-H175,PPMT(rate/12,C176,Amort*12,$C$7,0,0)))</f>
        <v>0</v>
      </c>
      <c r="G176" s="58">
        <f t="shared" si="12"/>
        <v>0</v>
      </c>
      <c r="H176" s="49">
        <f t="shared" si="16"/>
        <v>0</v>
      </c>
    </row>
    <row r="177" spans="3:8" ht="15" customHeight="1" x14ac:dyDescent="0.35">
      <c r="C177" s="49">
        <f t="shared" si="13"/>
        <v>163</v>
      </c>
      <c r="D177" s="60">
        <f t="shared" si="14"/>
        <v>0</v>
      </c>
      <c r="E177" s="60">
        <f t="shared" si="15"/>
        <v>0</v>
      </c>
      <c r="F177" s="60">
        <f>IF(C177&gt;Term*12,0,IF(C177=Term*12,-H176,PPMT(rate/12,C177,Amort*12,$C$7,0,0)))</f>
        <v>0</v>
      </c>
      <c r="G177" s="58">
        <f t="shared" si="12"/>
        <v>0</v>
      </c>
      <c r="H177" s="49">
        <f t="shared" si="16"/>
        <v>0</v>
      </c>
    </row>
    <row r="178" spans="3:8" ht="15" customHeight="1" x14ac:dyDescent="0.35">
      <c r="C178" s="49">
        <f t="shared" si="13"/>
        <v>164</v>
      </c>
      <c r="D178" s="60">
        <f t="shared" si="14"/>
        <v>0</v>
      </c>
      <c r="E178" s="60">
        <f t="shared" si="15"/>
        <v>0</v>
      </c>
      <c r="F178" s="60">
        <f>IF(C178&gt;Term*12,0,IF(C178=Term*12,-H177,PPMT(rate/12,C178,Amort*12,$C$7,0,0)))</f>
        <v>0</v>
      </c>
      <c r="G178" s="58">
        <f t="shared" si="12"/>
        <v>0</v>
      </c>
      <c r="H178" s="49">
        <f t="shared" si="16"/>
        <v>0</v>
      </c>
    </row>
    <row r="179" spans="3:8" ht="15" customHeight="1" x14ac:dyDescent="0.35">
      <c r="C179" s="49">
        <f t="shared" si="13"/>
        <v>165</v>
      </c>
      <c r="D179" s="60">
        <f t="shared" si="14"/>
        <v>0</v>
      </c>
      <c r="E179" s="60">
        <f t="shared" si="15"/>
        <v>0</v>
      </c>
      <c r="F179" s="60">
        <f>IF(C179&gt;Term*12,0,IF(C179=Term*12,-H178,PPMT(rate/12,C179,Amort*12,$C$7,0,0)))</f>
        <v>0</v>
      </c>
      <c r="G179" s="58">
        <f t="shared" si="12"/>
        <v>0</v>
      </c>
      <c r="H179" s="49">
        <f t="shared" si="16"/>
        <v>0</v>
      </c>
    </row>
    <row r="180" spans="3:8" ht="15" customHeight="1" x14ac:dyDescent="0.35">
      <c r="C180" s="49">
        <f t="shared" si="13"/>
        <v>166</v>
      </c>
      <c r="D180" s="60">
        <f t="shared" si="14"/>
        <v>0</v>
      </c>
      <c r="E180" s="60">
        <f t="shared" si="15"/>
        <v>0</v>
      </c>
      <c r="F180" s="60">
        <f>IF(C180&gt;Term*12,0,IF(C180=Term*12,-H179,PPMT(rate/12,C180,Amort*12,$C$7,0,0)))</f>
        <v>0</v>
      </c>
      <c r="G180" s="58">
        <f t="shared" si="12"/>
        <v>0</v>
      </c>
      <c r="H180" s="49">
        <f t="shared" si="16"/>
        <v>0</v>
      </c>
    </row>
    <row r="181" spans="3:8" ht="15" customHeight="1" x14ac:dyDescent="0.35">
      <c r="C181" s="49">
        <f t="shared" si="13"/>
        <v>167</v>
      </c>
      <c r="D181" s="60">
        <f t="shared" si="14"/>
        <v>0</v>
      </c>
      <c r="E181" s="60">
        <f t="shared" si="15"/>
        <v>0</v>
      </c>
      <c r="F181" s="60">
        <f>IF(C181&gt;Term*12,0,IF(C181=Term*12,-H180,PPMT(rate/12,C181,Amort*12,$C$7,0,0)))</f>
        <v>0</v>
      </c>
      <c r="G181" s="58">
        <f t="shared" si="12"/>
        <v>0</v>
      </c>
      <c r="H181" s="49">
        <f t="shared" si="16"/>
        <v>0</v>
      </c>
    </row>
    <row r="182" spans="3:8" ht="15" customHeight="1" x14ac:dyDescent="0.35">
      <c r="C182" s="49">
        <f t="shared" si="13"/>
        <v>168</v>
      </c>
      <c r="D182" s="60">
        <f t="shared" si="14"/>
        <v>0</v>
      </c>
      <c r="E182" s="60">
        <f t="shared" si="15"/>
        <v>0</v>
      </c>
      <c r="F182" s="60">
        <f>IF(C182&gt;Term*12,0,IF(C182=Term*12,-H181,PPMT(rate/12,C182,Amort*12,$C$7,0,0)))</f>
        <v>0</v>
      </c>
      <c r="G182" s="58">
        <f t="shared" si="12"/>
        <v>0</v>
      </c>
      <c r="H182" s="49">
        <f t="shared" si="16"/>
        <v>0</v>
      </c>
    </row>
    <row r="183" spans="3:8" ht="15" customHeight="1" x14ac:dyDescent="0.35">
      <c r="C183" s="49">
        <f t="shared" si="13"/>
        <v>169</v>
      </c>
      <c r="D183" s="60">
        <f t="shared" si="14"/>
        <v>0</v>
      </c>
      <c r="E183" s="60">
        <f t="shared" si="15"/>
        <v>0</v>
      </c>
      <c r="F183" s="60">
        <f>IF(C183&gt;Term*12,0,IF(C183=Term*12,-H182,PPMT(rate/12,C183,Amort*12,$C$7,0,0)))</f>
        <v>0</v>
      </c>
      <c r="G183" s="58">
        <f t="shared" si="12"/>
        <v>0</v>
      </c>
      <c r="H183" s="49">
        <f t="shared" si="16"/>
        <v>0</v>
      </c>
    </row>
    <row r="184" spans="3:8" ht="15" customHeight="1" x14ac:dyDescent="0.35">
      <c r="C184" s="49">
        <f t="shared" si="13"/>
        <v>170</v>
      </c>
      <c r="D184" s="60">
        <f t="shared" si="14"/>
        <v>0</v>
      </c>
      <c r="E184" s="60">
        <f t="shared" si="15"/>
        <v>0</v>
      </c>
      <c r="F184" s="60">
        <f>IF(C184&gt;Term*12,0,IF(C184=Term*12,-H183,PPMT(rate/12,C184,Amort*12,$C$7,0,0)))</f>
        <v>0</v>
      </c>
      <c r="G184" s="58">
        <f t="shared" si="12"/>
        <v>0</v>
      </c>
      <c r="H184" s="49">
        <f t="shared" si="16"/>
        <v>0</v>
      </c>
    </row>
    <row r="185" spans="3:8" ht="15" customHeight="1" x14ac:dyDescent="0.35">
      <c r="C185" s="49">
        <f t="shared" si="13"/>
        <v>171</v>
      </c>
      <c r="D185" s="60">
        <f t="shared" si="14"/>
        <v>0</v>
      </c>
      <c r="E185" s="60">
        <f t="shared" si="15"/>
        <v>0</v>
      </c>
      <c r="F185" s="60">
        <f>IF(C185&gt;Term*12,0,IF(C185=Term*12,-H184,PPMT(rate/12,C185,Amort*12,$C$7,0,0)))</f>
        <v>0</v>
      </c>
      <c r="G185" s="58">
        <f t="shared" si="12"/>
        <v>0</v>
      </c>
      <c r="H185" s="49">
        <f t="shared" si="16"/>
        <v>0</v>
      </c>
    </row>
    <row r="186" spans="3:8" ht="15" customHeight="1" x14ac:dyDescent="0.35">
      <c r="C186" s="49">
        <f t="shared" si="13"/>
        <v>172</v>
      </c>
      <c r="D186" s="60">
        <f t="shared" si="14"/>
        <v>0</v>
      </c>
      <c r="E186" s="60">
        <f t="shared" si="15"/>
        <v>0</v>
      </c>
      <c r="F186" s="60">
        <f>IF(C186&gt;Term*12,0,IF(C186=Term*12,-H185,PPMT(rate/12,C186,Amort*12,$C$7,0,0)))</f>
        <v>0</v>
      </c>
      <c r="G186" s="58">
        <f t="shared" si="12"/>
        <v>0</v>
      </c>
      <c r="H186" s="49">
        <f t="shared" si="16"/>
        <v>0</v>
      </c>
    </row>
    <row r="187" spans="3:8" ht="15" customHeight="1" x14ac:dyDescent="0.35">
      <c r="C187" s="49">
        <f t="shared" si="13"/>
        <v>173</v>
      </c>
      <c r="D187" s="60">
        <f t="shared" si="14"/>
        <v>0</v>
      </c>
      <c r="E187" s="60">
        <f t="shared" si="15"/>
        <v>0</v>
      </c>
      <c r="F187" s="60">
        <f>IF(C187&gt;Term*12,0,IF(C187=Term*12,-H186,PPMT(rate/12,C187,Amort*12,$C$7,0,0)))</f>
        <v>0</v>
      </c>
      <c r="G187" s="58">
        <f t="shared" si="12"/>
        <v>0</v>
      </c>
      <c r="H187" s="49">
        <f t="shared" si="16"/>
        <v>0</v>
      </c>
    </row>
    <row r="188" spans="3:8" ht="15" customHeight="1" x14ac:dyDescent="0.35">
      <c r="C188" s="49">
        <f t="shared" si="13"/>
        <v>174</v>
      </c>
      <c r="D188" s="60">
        <f t="shared" si="14"/>
        <v>0</v>
      </c>
      <c r="E188" s="60">
        <f t="shared" si="15"/>
        <v>0</v>
      </c>
      <c r="F188" s="60">
        <f>IF(C188&gt;Term*12,0,IF(C188=Term*12,-H187,PPMT(rate/12,C188,Amort*12,$C$7,0,0)))</f>
        <v>0</v>
      </c>
      <c r="G188" s="58">
        <f t="shared" si="12"/>
        <v>0</v>
      </c>
      <c r="H188" s="49">
        <f t="shared" si="16"/>
        <v>0</v>
      </c>
    </row>
    <row r="189" spans="3:8" ht="15" customHeight="1" x14ac:dyDescent="0.35">
      <c r="C189" s="49">
        <f t="shared" si="13"/>
        <v>175</v>
      </c>
      <c r="D189" s="60">
        <f t="shared" si="14"/>
        <v>0</v>
      </c>
      <c r="E189" s="60">
        <f t="shared" si="15"/>
        <v>0</v>
      </c>
      <c r="F189" s="60">
        <f>IF(C189&gt;Term*12,0,IF(C189=Term*12,-H188,PPMT(rate/12,C189,Amort*12,$C$7,0,0)))</f>
        <v>0</v>
      </c>
      <c r="G189" s="58">
        <f t="shared" si="12"/>
        <v>0</v>
      </c>
      <c r="H189" s="49">
        <f t="shared" si="16"/>
        <v>0</v>
      </c>
    </row>
    <row r="190" spans="3:8" ht="15" customHeight="1" x14ac:dyDescent="0.35">
      <c r="C190" s="49">
        <f t="shared" si="13"/>
        <v>176</v>
      </c>
      <c r="D190" s="60">
        <f t="shared" si="14"/>
        <v>0</v>
      </c>
      <c r="E190" s="60">
        <f t="shared" si="15"/>
        <v>0</v>
      </c>
      <c r="F190" s="60">
        <f>IF(C190&gt;Term*12,0,IF(C190=Term*12,-H189,PPMT(rate/12,C190,Amort*12,$C$7,0,0)))</f>
        <v>0</v>
      </c>
      <c r="G190" s="58">
        <f t="shared" si="12"/>
        <v>0</v>
      </c>
      <c r="H190" s="49">
        <f t="shared" si="16"/>
        <v>0</v>
      </c>
    </row>
    <row r="191" spans="3:8" ht="15" customHeight="1" x14ac:dyDescent="0.35">
      <c r="C191" s="49">
        <f t="shared" si="13"/>
        <v>177</v>
      </c>
      <c r="D191" s="60">
        <f t="shared" si="14"/>
        <v>0</v>
      </c>
      <c r="E191" s="60">
        <f t="shared" si="15"/>
        <v>0</v>
      </c>
      <c r="F191" s="60">
        <f>IF(C191&gt;Term*12,0,IF(C191=Term*12,-H190,PPMT(rate/12,C191,Amort*12,$C$7,0,0)))</f>
        <v>0</v>
      </c>
      <c r="G191" s="58">
        <f t="shared" si="12"/>
        <v>0</v>
      </c>
      <c r="H191" s="49">
        <f t="shared" si="16"/>
        <v>0</v>
      </c>
    </row>
    <row r="192" spans="3:8" ht="15" customHeight="1" x14ac:dyDescent="0.35">
      <c r="C192" s="49">
        <f t="shared" si="13"/>
        <v>178</v>
      </c>
      <c r="D192" s="60">
        <f t="shared" si="14"/>
        <v>0</v>
      </c>
      <c r="E192" s="60">
        <f t="shared" si="15"/>
        <v>0</v>
      </c>
      <c r="F192" s="60">
        <f>IF(C192&gt;Term*12,0,IF(C192=Term*12,-H191,PPMT(rate/12,C192,Amort*12,$C$7,0,0)))</f>
        <v>0</v>
      </c>
      <c r="G192" s="58">
        <f t="shared" si="12"/>
        <v>0</v>
      </c>
      <c r="H192" s="49">
        <f t="shared" si="16"/>
        <v>0</v>
      </c>
    </row>
    <row r="193" spans="3:8" ht="15" customHeight="1" x14ac:dyDescent="0.35">
      <c r="C193" s="49">
        <f t="shared" si="13"/>
        <v>179</v>
      </c>
      <c r="D193" s="60">
        <f t="shared" si="14"/>
        <v>0</v>
      </c>
      <c r="E193" s="60">
        <f t="shared" si="15"/>
        <v>0</v>
      </c>
      <c r="F193" s="60">
        <f>IF(C193&gt;Term*12,0,IF(C193=Term*12,-H192,PPMT(rate/12,C193,Amort*12,$C$7,0,0)))</f>
        <v>0</v>
      </c>
      <c r="G193" s="58">
        <f t="shared" si="12"/>
        <v>0</v>
      </c>
      <c r="H193" s="49">
        <f t="shared" si="16"/>
        <v>0</v>
      </c>
    </row>
    <row r="194" spans="3:8" ht="15" customHeight="1" x14ac:dyDescent="0.35">
      <c r="C194" s="49">
        <f t="shared" si="13"/>
        <v>180</v>
      </c>
      <c r="D194" s="60">
        <f t="shared" si="14"/>
        <v>0</v>
      </c>
      <c r="E194" s="60">
        <f t="shared" si="15"/>
        <v>0</v>
      </c>
      <c r="F194" s="60">
        <f>IF(C194&gt;Term*12,0,IF(C194=Term*12,-H193,PPMT(rate/12,C194,Amort*12,$C$7,0,0)))</f>
        <v>0</v>
      </c>
      <c r="G194" s="58">
        <f t="shared" si="12"/>
        <v>0</v>
      </c>
      <c r="H194" s="49">
        <f t="shared" si="16"/>
        <v>0</v>
      </c>
    </row>
    <row r="195" spans="3:8" ht="15" customHeight="1" x14ac:dyDescent="0.35">
      <c r="C195" s="49">
        <f t="shared" si="13"/>
        <v>181</v>
      </c>
      <c r="D195" s="60">
        <f t="shared" si="14"/>
        <v>0</v>
      </c>
      <c r="E195" s="60">
        <f t="shared" si="15"/>
        <v>0</v>
      </c>
      <c r="F195" s="60">
        <f>IF(C195&gt;Term*12,0,IF(C195=Term*12,-H194,PPMT(rate/12,C195,Amort*12,$C$7,0,0)))</f>
        <v>0</v>
      </c>
      <c r="G195" s="58">
        <f t="shared" si="12"/>
        <v>0</v>
      </c>
      <c r="H195" s="49">
        <f t="shared" si="16"/>
        <v>0</v>
      </c>
    </row>
    <row r="196" spans="3:8" ht="15" customHeight="1" x14ac:dyDescent="0.35">
      <c r="C196" s="49">
        <f t="shared" si="13"/>
        <v>182</v>
      </c>
      <c r="D196" s="60">
        <f t="shared" si="14"/>
        <v>0</v>
      </c>
      <c r="E196" s="60">
        <f t="shared" si="15"/>
        <v>0</v>
      </c>
      <c r="F196" s="60">
        <f>IF(C196&gt;Term*12,0,IF(C196=Term*12,-H195,PPMT(rate/12,C196,Amort*12,$C$7,0,0)))</f>
        <v>0</v>
      </c>
      <c r="G196" s="58">
        <f t="shared" si="12"/>
        <v>0</v>
      </c>
      <c r="H196" s="49">
        <f t="shared" si="16"/>
        <v>0</v>
      </c>
    </row>
    <row r="197" spans="3:8" ht="15" customHeight="1" x14ac:dyDescent="0.35">
      <c r="C197" s="49">
        <f t="shared" si="13"/>
        <v>183</v>
      </c>
      <c r="D197" s="60">
        <f t="shared" si="14"/>
        <v>0</v>
      </c>
      <c r="E197" s="60">
        <f t="shared" si="15"/>
        <v>0</v>
      </c>
      <c r="F197" s="60">
        <f>IF(C197&gt;Term*12,0,IF(C197=Term*12,-H196,PPMT(rate/12,C197,Amort*12,$C$7,0,0)))</f>
        <v>0</v>
      </c>
      <c r="G197" s="58">
        <f t="shared" si="12"/>
        <v>0</v>
      </c>
      <c r="H197" s="49">
        <f t="shared" si="16"/>
        <v>0</v>
      </c>
    </row>
    <row r="198" spans="3:8" ht="15" customHeight="1" x14ac:dyDescent="0.35">
      <c r="C198" s="49">
        <f t="shared" si="13"/>
        <v>184</v>
      </c>
      <c r="D198" s="60">
        <f t="shared" si="14"/>
        <v>0</v>
      </c>
      <c r="E198" s="60">
        <f t="shared" si="15"/>
        <v>0</v>
      </c>
      <c r="F198" s="60">
        <f>IF(C198&gt;Term*12,0,IF(C198=Term*12,-H197,PPMT(rate/12,C198,Amort*12,$C$7,0,0)))</f>
        <v>0</v>
      </c>
      <c r="G198" s="58">
        <f t="shared" si="12"/>
        <v>0</v>
      </c>
      <c r="H198" s="49">
        <f t="shared" si="16"/>
        <v>0</v>
      </c>
    </row>
    <row r="199" spans="3:8" ht="15" customHeight="1" x14ac:dyDescent="0.35">
      <c r="C199" s="49">
        <f t="shared" si="13"/>
        <v>185</v>
      </c>
      <c r="D199" s="60">
        <f t="shared" si="14"/>
        <v>0</v>
      </c>
      <c r="E199" s="60">
        <f t="shared" si="15"/>
        <v>0</v>
      </c>
      <c r="F199" s="60">
        <f>IF(C199&gt;Term*12,0,IF(C199=Term*12,-H198,PPMT(rate/12,C199,Amort*12,$C$7,0,0)))</f>
        <v>0</v>
      </c>
      <c r="G199" s="58">
        <f t="shared" si="12"/>
        <v>0</v>
      </c>
      <c r="H199" s="49">
        <f t="shared" si="16"/>
        <v>0</v>
      </c>
    </row>
    <row r="200" spans="3:8" ht="15" customHeight="1" x14ac:dyDescent="0.35">
      <c r="C200" s="49">
        <f t="shared" si="13"/>
        <v>186</v>
      </c>
      <c r="D200" s="60">
        <f t="shared" si="14"/>
        <v>0</v>
      </c>
      <c r="E200" s="60">
        <f t="shared" si="15"/>
        <v>0</v>
      </c>
      <c r="F200" s="60">
        <f>IF(C200&gt;Term*12,0,IF(C200=Term*12,-H199,PPMT(rate/12,C200,Amort*12,$C$7,0,0)))</f>
        <v>0</v>
      </c>
      <c r="G200" s="58">
        <f t="shared" si="12"/>
        <v>0</v>
      </c>
      <c r="H200" s="49">
        <f t="shared" si="16"/>
        <v>0</v>
      </c>
    </row>
    <row r="201" spans="3:8" ht="15" customHeight="1" x14ac:dyDescent="0.35">
      <c r="C201" s="49">
        <f t="shared" si="13"/>
        <v>187</v>
      </c>
      <c r="D201" s="60">
        <f t="shared" si="14"/>
        <v>0</v>
      </c>
      <c r="E201" s="60">
        <f t="shared" si="15"/>
        <v>0</v>
      </c>
      <c r="F201" s="60">
        <f>IF(C201&gt;Term*12,0,IF(C201=Term*12,-H200,PPMT(rate/12,C201,Amort*12,$C$7,0,0)))</f>
        <v>0</v>
      </c>
      <c r="G201" s="58">
        <f t="shared" si="12"/>
        <v>0</v>
      </c>
      <c r="H201" s="49">
        <f t="shared" si="16"/>
        <v>0</v>
      </c>
    </row>
    <row r="202" spans="3:8" ht="15" customHeight="1" x14ac:dyDescent="0.35">
      <c r="C202" s="49">
        <f t="shared" si="13"/>
        <v>188</v>
      </c>
      <c r="D202" s="60">
        <f t="shared" si="14"/>
        <v>0</v>
      </c>
      <c r="E202" s="60">
        <f t="shared" si="15"/>
        <v>0</v>
      </c>
      <c r="F202" s="60">
        <f>IF(C202&gt;Term*12,0,IF(C202=Term*12,-H201,PPMT(rate/12,C202,Amort*12,$C$7,0,0)))</f>
        <v>0</v>
      </c>
      <c r="G202" s="58">
        <f t="shared" si="12"/>
        <v>0</v>
      </c>
      <c r="H202" s="49">
        <f t="shared" si="16"/>
        <v>0</v>
      </c>
    </row>
    <row r="203" spans="3:8" ht="15" customHeight="1" x14ac:dyDescent="0.35">
      <c r="C203" s="49">
        <f t="shared" si="13"/>
        <v>189</v>
      </c>
      <c r="D203" s="60">
        <f t="shared" si="14"/>
        <v>0</v>
      </c>
      <c r="E203" s="60">
        <f t="shared" si="15"/>
        <v>0</v>
      </c>
      <c r="F203" s="60">
        <f>IF(C203&gt;Term*12,0,IF(C203=Term*12,-H202,PPMT(rate/12,C203,Amort*12,$C$7,0,0)))</f>
        <v>0</v>
      </c>
      <c r="G203" s="58">
        <f t="shared" si="12"/>
        <v>0</v>
      </c>
      <c r="H203" s="49">
        <f t="shared" si="16"/>
        <v>0</v>
      </c>
    </row>
    <row r="204" spans="3:8" ht="15" customHeight="1" x14ac:dyDescent="0.35">
      <c r="C204" s="49">
        <f t="shared" si="13"/>
        <v>190</v>
      </c>
      <c r="D204" s="60">
        <f t="shared" si="14"/>
        <v>0</v>
      </c>
      <c r="E204" s="60">
        <f t="shared" si="15"/>
        <v>0</v>
      </c>
      <c r="F204" s="60">
        <f>IF(C204&gt;Term*12,0,IF(C204=Term*12,-H203,PPMT(rate/12,C204,Amort*12,$C$7,0,0)))</f>
        <v>0</v>
      </c>
      <c r="G204" s="58">
        <f t="shared" si="12"/>
        <v>0</v>
      </c>
      <c r="H204" s="49">
        <f t="shared" si="16"/>
        <v>0</v>
      </c>
    </row>
    <row r="205" spans="3:8" ht="15" customHeight="1" x14ac:dyDescent="0.35">
      <c r="C205" s="49">
        <f t="shared" si="13"/>
        <v>191</v>
      </c>
      <c r="D205" s="60">
        <f t="shared" si="14"/>
        <v>0</v>
      </c>
      <c r="E205" s="60">
        <f t="shared" si="15"/>
        <v>0</v>
      </c>
      <c r="F205" s="60">
        <f>IF(C205&gt;Term*12,0,IF(C205=Term*12,-H204,PPMT(rate/12,C205,Amort*12,$C$7,0,0)))</f>
        <v>0</v>
      </c>
      <c r="G205" s="58">
        <f t="shared" si="12"/>
        <v>0</v>
      </c>
      <c r="H205" s="49">
        <f t="shared" si="16"/>
        <v>0</v>
      </c>
    </row>
    <row r="206" spans="3:8" ht="15" customHeight="1" x14ac:dyDescent="0.35">
      <c r="C206" s="49">
        <f t="shared" si="13"/>
        <v>192</v>
      </c>
      <c r="D206" s="60">
        <f t="shared" si="14"/>
        <v>0</v>
      </c>
      <c r="E206" s="60">
        <f t="shared" si="15"/>
        <v>0</v>
      </c>
      <c r="F206" s="60">
        <f>IF(C206&gt;Term*12,0,IF(C206=Term*12,-H205,PPMT(rate/12,C206,Amort*12,$C$7,0,0)))</f>
        <v>0</v>
      </c>
      <c r="G206" s="58">
        <f t="shared" si="12"/>
        <v>0</v>
      </c>
      <c r="H206" s="49">
        <f t="shared" si="16"/>
        <v>0</v>
      </c>
    </row>
    <row r="207" spans="3:8" ht="15" customHeight="1" x14ac:dyDescent="0.35">
      <c r="C207" s="49">
        <f t="shared" si="13"/>
        <v>193</v>
      </c>
      <c r="D207" s="60">
        <f t="shared" si="14"/>
        <v>0</v>
      </c>
      <c r="E207" s="60">
        <f t="shared" si="15"/>
        <v>0</v>
      </c>
      <c r="F207" s="60">
        <f>IF(C207&gt;Term*12,0,IF(C207=Term*12,-H206,PPMT(rate/12,C207,Amort*12,$C$7,0,0)))</f>
        <v>0</v>
      </c>
      <c r="G207" s="58">
        <f t="shared" ref="G207:G270" si="17">D207*rate/12*-1</f>
        <v>0</v>
      </c>
      <c r="H207" s="49">
        <f t="shared" si="16"/>
        <v>0</v>
      </c>
    </row>
    <row r="208" spans="3:8" ht="15" customHeight="1" x14ac:dyDescent="0.35">
      <c r="C208" s="49">
        <f t="shared" ref="C208:C271" si="18">C207+1</f>
        <v>194</v>
      </c>
      <c r="D208" s="60">
        <f t="shared" ref="D208:D271" si="19">H207</f>
        <v>0</v>
      </c>
      <c r="E208" s="60">
        <f t="shared" ref="E208:E271" si="20">F208+G208</f>
        <v>0</v>
      </c>
      <c r="F208" s="60">
        <f>IF(C208&gt;Term*12,0,IF(C208=Term*12,-H207,PPMT(rate/12,C208,Amort*12,$C$7,0,0)))</f>
        <v>0</v>
      </c>
      <c r="G208" s="58">
        <f t="shared" si="17"/>
        <v>0</v>
      </c>
      <c r="H208" s="49">
        <f t="shared" si="16"/>
        <v>0</v>
      </c>
    </row>
    <row r="209" spans="3:8" ht="15" customHeight="1" x14ac:dyDescent="0.35">
      <c r="C209" s="49">
        <f t="shared" si="18"/>
        <v>195</v>
      </c>
      <c r="D209" s="60">
        <f t="shared" si="19"/>
        <v>0</v>
      </c>
      <c r="E209" s="60">
        <f t="shared" si="20"/>
        <v>0</v>
      </c>
      <c r="F209" s="60">
        <f>IF(C209&gt;Term*12,0,IF(C209=Term*12,-H208,PPMT(rate/12,C209,Amort*12,$C$7,0,0)))</f>
        <v>0</v>
      </c>
      <c r="G209" s="58">
        <f t="shared" si="17"/>
        <v>0</v>
      </c>
      <c r="H209" s="49">
        <f t="shared" si="16"/>
        <v>0</v>
      </c>
    </row>
    <row r="210" spans="3:8" ht="15" customHeight="1" x14ac:dyDescent="0.35">
      <c r="C210" s="49">
        <f t="shared" si="18"/>
        <v>196</v>
      </c>
      <c r="D210" s="60">
        <f t="shared" si="19"/>
        <v>0</v>
      </c>
      <c r="E210" s="60">
        <f t="shared" si="20"/>
        <v>0</v>
      </c>
      <c r="F210" s="60">
        <f>IF(C210&gt;Term*12,0,IF(C210=Term*12,-H209,PPMT(rate/12,C210,Amort*12,$C$7,0,0)))</f>
        <v>0</v>
      </c>
      <c r="G210" s="58">
        <f t="shared" si="17"/>
        <v>0</v>
      </c>
      <c r="H210" s="49">
        <f t="shared" si="16"/>
        <v>0</v>
      </c>
    </row>
    <row r="211" spans="3:8" ht="15" customHeight="1" x14ac:dyDescent="0.35">
      <c r="C211" s="49">
        <f t="shared" si="18"/>
        <v>197</v>
      </c>
      <c r="D211" s="60">
        <f t="shared" si="19"/>
        <v>0</v>
      </c>
      <c r="E211" s="60">
        <f t="shared" si="20"/>
        <v>0</v>
      </c>
      <c r="F211" s="60">
        <f>IF(C211&gt;Term*12,0,IF(C211=Term*12,-H210,PPMT(rate/12,C211,Amort*12,$C$7,0,0)))</f>
        <v>0</v>
      </c>
      <c r="G211" s="58">
        <f t="shared" si="17"/>
        <v>0</v>
      </c>
      <c r="H211" s="49">
        <f t="shared" si="16"/>
        <v>0</v>
      </c>
    </row>
    <row r="212" spans="3:8" ht="15" customHeight="1" x14ac:dyDescent="0.35">
      <c r="C212" s="49">
        <f t="shared" si="18"/>
        <v>198</v>
      </c>
      <c r="D212" s="60">
        <f t="shared" si="19"/>
        <v>0</v>
      </c>
      <c r="E212" s="60">
        <f t="shared" si="20"/>
        <v>0</v>
      </c>
      <c r="F212" s="60">
        <f>IF(C212&gt;Term*12,0,IF(C212=Term*12,-H211,PPMT(rate/12,C212,Amort*12,$C$7,0,0)))</f>
        <v>0</v>
      </c>
      <c r="G212" s="58">
        <f t="shared" si="17"/>
        <v>0</v>
      </c>
      <c r="H212" s="49">
        <f t="shared" si="16"/>
        <v>0</v>
      </c>
    </row>
    <row r="213" spans="3:8" ht="15" customHeight="1" x14ac:dyDescent="0.35">
      <c r="C213" s="49">
        <f t="shared" si="18"/>
        <v>199</v>
      </c>
      <c r="D213" s="60">
        <f t="shared" si="19"/>
        <v>0</v>
      </c>
      <c r="E213" s="60">
        <f t="shared" si="20"/>
        <v>0</v>
      </c>
      <c r="F213" s="60">
        <f>IF(C213&gt;Term*12,0,IF(C213=Term*12,-H212,PPMT(rate/12,C213,Amort*12,$C$7,0,0)))</f>
        <v>0</v>
      </c>
      <c r="G213" s="58">
        <f t="shared" si="17"/>
        <v>0</v>
      </c>
      <c r="H213" s="49">
        <f t="shared" si="16"/>
        <v>0</v>
      </c>
    </row>
    <row r="214" spans="3:8" ht="15" customHeight="1" x14ac:dyDescent="0.35">
      <c r="C214" s="49">
        <f t="shared" si="18"/>
        <v>200</v>
      </c>
      <c r="D214" s="60">
        <f t="shared" si="19"/>
        <v>0</v>
      </c>
      <c r="E214" s="60">
        <f t="shared" si="20"/>
        <v>0</v>
      </c>
      <c r="F214" s="60">
        <f>IF(C214&gt;Term*12,0,IF(C214=Term*12,-H213,PPMT(rate/12,C214,Amort*12,$C$7,0,0)))</f>
        <v>0</v>
      </c>
      <c r="G214" s="58">
        <f t="shared" si="17"/>
        <v>0</v>
      </c>
      <c r="H214" s="49">
        <f t="shared" si="16"/>
        <v>0</v>
      </c>
    </row>
    <row r="215" spans="3:8" ht="15" customHeight="1" x14ac:dyDescent="0.35">
      <c r="C215" s="49">
        <f t="shared" si="18"/>
        <v>201</v>
      </c>
      <c r="D215" s="60">
        <f t="shared" si="19"/>
        <v>0</v>
      </c>
      <c r="E215" s="60">
        <f t="shared" si="20"/>
        <v>0</v>
      </c>
      <c r="F215" s="60">
        <f>IF(C215&gt;Term*12,0,IF(C215=Term*12,-H214,PPMT(rate/12,C215,Amort*12,$C$7,0,0)))</f>
        <v>0</v>
      </c>
      <c r="G215" s="58">
        <f t="shared" si="17"/>
        <v>0</v>
      </c>
      <c r="H215" s="49">
        <f t="shared" si="16"/>
        <v>0</v>
      </c>
    </row>
    <row r="216" spans="3:8" ht="15" customHeight="1" x14ac:dyDescent="0.35">
      <c r="C216" s="49">
        <f t="shared" si="18"/>
        <v>202</v>
      </c>
      <c r="D216" s="60">
        <f t="shared" si="19"/>
        <v>0</v>
      </c>
      <c r="E216" s="60">
        <f t="shared" si="20"/>
        <v>0</v>
      </c>
      <c r="F216" s="60">
        <f>IF(C216&gt;Term*12,0,IF(C216=Term*12,-H215,PPMT(rate/12,C216,Amort*12,$C$7,0,0)))</f>
        <v>0</v>
      </c>
      <c r="G216" s="58">
        <f t="shared" si="17"/>
        <v>0</v>
      </c>
      <c r="H216" s="49">
        <f t="shared" si="16"/>
        <v>0</v>
      </c>
    </row>
    <row r="217" spans="3:8" ht="15" customHeight="1" x14ac:dyDescent="0.35">
      <c r="C217" s="49">
        <f t="shared" si="18"/>
        <v>203</v>
      </c>
      <c r="D217" s="60">
        <f t="shared" si="19"/>
        <v>0</v>
      </c>
      <c r="E217" s="60">
        <f t="shared" si="20"/>
        <v>0</v>
      </c>
      <c r="F217" s="60">
        <f>IF(C217&gt;Term*12,0,IF(C217=Term*12,-H216,PPMT(rate/12,C217,Amort*12,$C$7,0,0)))</f>
        <v>0</v>
      </c>
      <c r="G217" s="58">
        <f t="shared" si="17"/>
        <v>0</v>
      </c>
      <c r="H217" s="49">
        <f t="shared" si="16"/>
        <v>0</v>
      </c>
    </row>
    <row r="218" spans="3:8" ht="15" customHeight="1" x14ac:dyDescent="0.35">
      <c r="C218" s="49">
        <f t="shared" si="18"/>
        <v>204</v>
      </c>
      <c r="D218" s="60">
        <f t="shared" si="19"/>
        <v>0</v>
      </c>
      <c r="E218" s="60">
        <f t="shared" si="20"/>
        <v>0</v>
      </c>
      <c r="F218" s="60">
        <f>IF(C218&gt;Term*12,0,IF(C218=Term*12,-H217,PPMT(rate/12,C218,Amort*12,$C$7,0,0)))</f>
        <v>0</v>
      </c>
      <c r="G218" s="58">
        <f t="shared" si="17"/>
        <v>0</v>
      </c>
      <c r="H218" s="49">
        <f t="shared" si="16"/>
        <v>0</v>
      </c>
    </row>
    <row r="219" spans="3:8" ht="15" customHeight="1" x14ac:dyDescent="0.35">
      <c r="C219" s="49">
        <f t="shared" si="18"/>
        <v>205</v>
      </c>
      <c r="D219" s="60">
        <f t="shared" si="19"/>
        <v>0</v>
      </c>
      <c r="E219" s="60">
        <f t="shared" si="20"/>
        <v>0</v>
      </c>
      <c r="F219" s="60">
        <f>IF(C219&gt;Term*12,0,IF(C219=Term*12,-H218,PPMT(rate/12,C219,Amort*12,$C$7,0,0)))</f>
        <v>0</v>
      </c>
      <c r="G219" s="58">
        <f t="shared" si="17"/>
        <v>0</v>
      </c>
      <c r="H219" s="49">
        <f t="shared" si="16"/>
        <v>0</v>
      </c>
    </row>
    <row r="220" spans="3:8" ht="15" customHeight="1" x14ac:dyDescent="0.35">
      <c r="C220" s="49">
        <f t="shared" si="18"/>
        <v>206</v>
      </c>
      <c r="D220" s="60">
        <f t="shared" si="19"/>
        <v>0</v>
      </c>
      <c r="E220" s="60">
        <f t="shared" si="20"/>
        <v>0</v>
      </c>
      <c r="F220" s="60">
        <f>IF(C220&gt;Term*12,0,IF(C220=Term*12,-H219,PPMT(rate/12,C220,Amort*12,$C$7,0,0)))</f>
        <v>0</v>
      </c>
      <c r="G220" s="58">
        <f t="shared" si="17"/>
        <v>0</v>
      </c>
      <c r="H220" s="49">
        <f t="shared" si="16"/>
        <v>0</v>
      </c>
    </row>
    <row r="221" spans="3:8" ht="15" customHeight="1" x14ac:dyDescent="0.35">
      <c r="C221" s="49">
        <f t="shared" si="18"/>
        <v>207</v>
      </c>
      <c r="D221" s="60">
        <f t="shared" si="19"/>
        <v>0</v>
      </c>
      <c r="E221" s="60">
        <f t="shared" si="20"/>
        <v>0</v>
      </c>
      <c r="F221" s="60">
        <f>IF(C221&gt;Term*12,0,IF(C221=Term*12,-H220,PPMT(rate/12,C221,Amort*12,$C$7,0,0)))</f>
        <v>0</v>
      </c>
      <c r="G221" s="58">
        <f t="shared" si="17"/>
        <v>0</v>
      </c>
      <c r="H221" s="49">
        <f t="shared" ref="H221:H284" si="21">D221+F221</f>
        <v>0</v>
      </c>
    </row>
    <row r="222" spans="3:8" ht="15" customHeight="1" x14ac:dyDescent="0.35">
      <c r="C222" s="49">
        <f t="shared" si="18"/>
        <v>208</v>
      </c>
      <c r="D222" s="60">
        <f t="shared" si="19"/>
        <v>0</v>
      </c>
      <c r="E222" s="60">
        <f t="shared" si="20"/>
        <v>0</v>
      </c>
      <c r="F222" s="60">
        <f>IF(C222&gt;Term*12,0,IF(C222=Term*12,-H221,PPMT(rate/12,C222,Amort*12,$C$7,0,0)))</f>
        <v>0</v>
      </c>
      <c r="G222" s="58">
        <f t="shared" si="17"/>
        <v>0</v>
      </c>
      <c r="H222" s="49">
        <f t="shared" si="21"/>
        <v>0</v>
      </c>
    </row>
    <row r="223" spans="3:8" ht="15" customHeight="1" x14ac:dyDescent="0.35">
      <c r="C223" s="49">
        <f t="shared" si="18"/>
        <v>209</v>
      </c>
      <c r="D223" s="60">
        <f t="shared" si="19"/>
        <v>0</v>
      </c>
      <c r="E223" s="60">
        <f t="shared" si="20"/>
        <v>0</v>
      </c>
      <c r="F223" s="60">
        <f>IF(C223&gt;Term*12,0,IF(C223=Term*12,-H222,PPMT(rate/12,C223,Amort*12,$C$7,0,0)))</f>
        <v>0</v>
      </c>
      <c r="G223" s="58">
        <f t="shared" si="17"/>
        <v>0</v>
      </c>
      <c r="H223" s="49">
        <f t="shared" si="21"/>
        <v>0</v>
      </c>
    </row>
    <row r="224" spans="3:8" ht="15" customHeight="1" x14ac:dyDescent="0.35">
      <c r="C224" s="49">
        <f t="shared" si="18"/>
        <v>210</v>
      </c>
      <c r="D224" s="60">
        <f t="shared" si="19"/>
        <v>0</v>
      </c>
      <c r="E224" s="60">
        <f t="shared" si="20"/>
        <v>0</v>
      </c>
      <c r="F224" s="60">
        <f>IF(C224&gt;Term*12,0,IF(C224=Term*12,-H223,PPMT(rate/12,C224,Amort*12,$C$7,0,0)))</f>
        <v>0</v>
      </c>
      <c r="G224" s="58">
        <f t="shared" si="17"/>
        <v>0</v>
      </c>
      <c r="H224" s="49">
        <f t="shared" si="21"/>
        <v>0</v>
      </c>
    </row>
    <row r="225" spans="3:8" ht="15" customHeight="1" x14ac:dyDescent="0.35">
      <c r="C225" s="49">
        <f t="shared" si="18"/>
        <v>211</v>
      </c>
      <c r="D225" s="60">
        <f t="shared" si="19"/>
        <v>0</v>
      </c>
      <c r="E225" s="60">
        <f t="shared" si="20"/>
        <v>0</v>
      </c>
      <c r="F225" s="60">
        <f>IF(C225&gt;Term*12,0,IF(C225=Term*12,-H224,PPMT(rate/12,C225,Amort*12,$C$7,0,0)))</f>
        <v>0</v>
      </c>
      <c r="G225" s="58">
        <f t="shared" si="17"/>
        <v>0</v>
      </c>
      <c r="H225" s="49">
        <f t="shared" si="21"/>
        <v>0</v>
      </c>
    </row>
    <row r="226" spans="3:8" ht="15" customHeight="1" x14ac:dyDescent="0.35">
      <c r="C226" s="49">
        <f t="shared" si="18"/>
        <v>212</v>
      </c>
      <c r="D226" s="60">
        <f t="shared" si="19"/>
        <v>0</v>
      </c>
      <c r="E226" s="60">
        <f t="shared" si="20"/>
        <v>0</v>
      </c>
      <c r="F226" s="60">
        <f>IF(C226&gt;Term*12,0,IF(C226=Term*12,-H225,PPMT(rate/12,C226,Amort*12,$C$7,0,0)))</f>
        <v>0</v>
      </c>
      <c r="G226" s="58">
        <f t="shared" si="17"/>
        <v>0</v>
      </c>
      <c r="H226" s="49">
        <f t="shared" si="21"/>
        <v>0</v>
      </c>
    </row>
    <row r="227" spans="3:8" ht="15" customHeight="1" x14ac:dyDescent="0.35">
      <c r="C227" s="49">
        <f t="shared" si="18"/>
        <v>213</v>
      </c>
      <c r="D227" s="60">
        <f t="shared" si="19"/>
        <v>0</v>
      </c>
      <c r="E227" s="60">
        <f t="shared" si="20"/>
        <v>0</v>
      </c>
      <c r="F227" s="60">
        <f>IF(C227&gt;Term*12,0,IF(C227=Term*12,-H226,PPMT(rate/12,C227,Amort*12,$C$7,0,0)))</f>
        <v>0</v>
      </c>
      <c r="G227" s="58">
        <f t="shared" si="17"/>
        <v>0</v>
      </c>
      <c r="H227" s="49">
        <f t="shared" si="21"/>
        <v>0</v>
      </c>
    </row>
    <row r="228" spans="3:8" ht="15" customHeight="1" x14ac:dyDescent="0.35">
      <c r="C228" s="49">
        <f t="shared" si="18"/>
        <v>214</v>
      </c>
      <c r="D228" s="60">
        <f t="shared" si="19"/>
        <v>0</v>
      </c>
      <c r="E228" s="60">
        <f t="shared" si="20"/>
        <v>0</v>
      </c>
      <c r="F228" s="60">
        <f>IF(C228&gt;Term*12,0,IF(C228=Term*12,-H227,PPMT(rate/12,C228,Amort*12,$C$7,0,0)))</f>
        <v>0</v>
      </c>
      <c r="G228" s="58">
        <f t="shared" si="17"/>
        <v>0</v>
      </c>
      <c r="H228" s="49">
        <f t="shared" si="21"/>
        <v>0</v>
      </c>
    </row>
    <row r="229" spans="3:8" ht="15" customHeight="1" x14ac:dyDescent="0.35">
      <c r="C229" s="49">
        <f t="shared" si="18"/>
        <v>215</v>
      </c>
      <c r="D229" s="60">
        <f t="shared" si="19"/>
        <v>0</v>
      </c>
      <c r="E229" s="60">
        <f t="shared" si="20"/>
        <v>0</v>
      </c>
      <c r="F229" s="60">
        <f>IF(C229&gt;Term*12,0,IF(C229=Term*12,-H228,PPMT(rate/12,C229,Amort*12,$C$7,0,0)))</f>
        <v>0</v>
      </c>
      <c r="G229" s="58">
        <f t="shared" si="17"/>
        <v>0</v>
      </c>
      <c r="H229" s="49">
        <f t="shared" si="21"/>
        <v>0</v>
      </c>
    </row>
    <row r="230" spans="3:8" ht="15" customHeight="1" x14ac:dyDescent="0.35">
      <c r="C230" s="49">
        <f t="shared" si="18"/>
        <v>216</v>
      </c>
      <c r="D230" s="60">
        <f t="shared" si="19"/>
        <v>0</v>
      </c>
      <c r="E230" s="60">
        <f t="shared" si="20"/>
        <v>0</v>
      </c>
      <c r="F230" s="60">
        <f>IF(C230&gt;Term*12,0,IF(C230=Term*12,-H229,PPMT(rate/12,C230,Amort*12,$C$7,0,0)))</f>
        <v>0</v>
      </c>
      <c r="G230" s="58">
        <f t="shared" si="17"/>
        <v>0</v>
      </c>
      <c r="H230" s="49">
        <f t="shared" si="21"/>
        <v>0</v>
      </c>
    </row>
    <row r="231" spans="3:8" ht="15" customHeight="1" x14ac:dyDescent="0.35">
      <c r="C231" s="49">
        <f t="shared" si="18"/>
        <v>217</v>
      </c>
      <c r="D231" s="60">
        <f t="shared" si="19"/>
        <v>0</v>
      </c>
      <c r="E231" s="60">
        <f t="shared" si="20"/>
        <v>0</v>
      </c>
      <c r="F231" s="60">
        <f>IF(C231&gt;Term*12,0,IF(C231=Term*12,-H230,PPMT(rate/12,C231,Amort*12,$C$7,0,0)))</f>
        <v>0</v>
      </c>
      <c r="G231" s="58">
        <f t="shared" si="17"/>
        <v>0</v>
      </c>
      <c r="H231" s="49">
        <f t="shared" si="21"/>
        <v>0</v>
      </c>
    </row>
    <row r="232" spans="3:8" ht="15" customHeight="1" x14ac:dyDescent="0.35">
      <c r="C232" s="49">
        <f t="shared" si="18"/>
        <v>218</v>
      </c>
      <c r="D232" s="60">
        <f t="shared" si="19"/>
        <v>0</v>
      </c>
      <c r="E232" s="60">
        <f t="shared" si="20"/>
        <v>0</v>
      </c>
      <c r="F232" s="60">
        <f>IF(C232&gt;Term*12,0,IF(C232=Term*12,-H231,PPMT(rate/12,C232,Amort*12,$C$7,0,0)))</f>
        <v>0</v>
      </c>
      <c r="G232" s="58">
        <f t="shared" si="17"/>
        <v>0</v>
      </c>
      <c r="H232" s="49">
        <f t="shared" si="21"/>
        <v>0</v>
      </c>
    </row>
    <row r="233" spans="3:8" ht="15" customHeight="1" x14ac:dyDescent="0.35">
      <c r="C233" s="49">
        <f t="shared" si="18"/>
        <v>219</v>
      </c>
      <c r="D233" s="60">
        <f t="shared" si="19"/>
        <v>0</v>
      </c>
      <c r="E233" s="60">
        <f t="shared" si="20"/>
        <v>0</v>
      </c>
      <c r="F233" s="60">
        <f>IF(C233&gt;Term*12,0,IF(C233=Term*12,-H232,PPMT(rate/12,C233,Amort*12,$C$7,0,0)))</f>
        <v>0</v>
      </c>
      <c r="G233" s="58">
        <f t="shared" si="17"/>
        <v>0</v>
      </c>
      <c r="H233" s="49">
        <f t="shared" si="21"/>
        <v>0</v>
      </c>
    </row>
    <row r="234" spans="3:8" ht="15" customHeight="1" x14ac:dyDescent="0.35">
      <c r="C234" s="49">
        <f t="shared" si="18"/>
        <v>220</v>
      </c>
      <c r="D234" s="60">
        <f t="shared" si="19"/>
        <v>0</v>
      </c>
      <c r="E234" s="60">
        <f t="shared" si="20"/>
        <v>0</v>
      </c>
      <c r="F234" s="60">
        <f>IF(C234&gt;Term*12,0,IF(C234=Term*12,-H233,PPMT(rate/12,C234,Amort*12,$C$7,0,0)))</f>
        <v>0</v>
      </c>
      <c r="G234" s="58">
        <f t="shared" si="17"/>
        <v>0</v>
      </c>
      <c r="H234" s="49">
        <f t="shared" si="21"/>
        <v>0</v>
      </c>
    </row>
    <row r="235" spans="3:8" ht="15" customHeight="1" x14ac:dyDescent="0.35">
      <c r="C235" s="49">
        <f t="shared" si="18"/>
        <v>221</v>
      </c>
      <c r="D235" s="60">
        <f t="shared" si="19"/>
        <v>0</v>
      </c>
      <c r="E235" s="60">
        <f t="shared" si="20"/>
        <v>0</v>
      </c>
      <c r="F235" s="60">
        <f>IF(C235&gt;Term*12,0,IF(C235=Term*12,-H234,PPMT(rate/12,C235,Amort*12,$C$7,0,0)))</f>
        <v>0</v>
      </c>
      <c r="G235" s="58">
        <f t="shared" si="17"/>
        <v>0</v>
      </c>
      <c r="H235" s="49">
        <f t="shared" si="21"/>
        <v>0</v>
      </c>
    </row>
    <row r="236" spans="3:8" ht="15" customHeight="1" x14ac:dyDescent="0.35">
      <c r="C236" s="49">
        <f t="shared" si="18"/>
        <v>222</v>
      </c>
      <c r="D236" s="60">
        <f t="shared" si="19"/>
        <v>0</v>
      </c>
      <c r="E236" s="60">
        <f t="shared" si="20"/>
        <v>0</v>
      </c>
      <c r="F236" s="60">
        <f>IF(C236&gt;Term*12,0,IF(C236=Term*12,-H235,PPMT(rate/12,C236,Amort*12,$C$7,0,0)))</f>
        <v>0</v>
      </c>
      <c r="G236" s="58">
        <f t="shared" si="17"/>
        <v>0</v>
      </c>
      <c r="H236" s="49">
        <f t="shared" si="21"/>
        <v>0</v>
      </c>
    </row>
    <row r="237" spans="3:8" ht="15" customHeight="1" x14ac:dyDescent="0.35">
      <c r="C237" s="49">
        <f t="shared" si="18"/>
        <v>223</v>
      </c>
      <c r="D237" s="60">
        <f t="shared" si="19"/>
        <v>0</v>
      </c>
      <c r="E237" s="60">
        <f t="shared" si="20"/>
        <v>0</v>
      </c>
      <c r="F237" s="60">
        <f>IF(C237&gt;Term*12,0,IF(C237=Term*12,-H236,PPMT(rate/12,C237,Amort*12,$C$7,0,0)))</f>
        <v>0</v>
      </c>
      <c r="G237" s="58">
        <f t="shared" si="17"/>
        <v>0</v>
      </c>
      <c r="H237" s="49">
        <f t="shared" si="21"/>
        <v>0</v>
      </c>
    </row>
    <row r="238" spans="3:8" ht="15" customHeight="1" x14ac:dyDescent="0.35">
      <c r="C238" s="49">
        <f t="shared" si="18"/>
        <v>224</v>
      </c>
      <c r="D238" s="60">
        <f t="shared" si="19"/>
        <v>0</v>
      </c>
      <c r="E238" s="60">
        <f t="shared" si="20"/>
        <v>0</v>
      </c>
      <c r="F238" s="60">
        <f>IF(C238&gt;Term*12,0,IF(C238=Term*12,-H237,PPMT(rate/12,C238,Amort*12,$C$7,0,0)))</f>
        <v>0</v>
      </c>
      <c r="G238" s="58">
        <f t="shared" si="17"/>
        <v>0</v>
      </c>
      <c r="H238" s="49">
        <f t="shared" si="21"/>
        <v>0</v>
      </c>
    </row>
    <row r="239" spans="3:8" ht="15" customHeight="1" x14ac:dyDescent="0.35">
      <c r="C239" s="49">
        <f t="shared" si="18"/>
        <v>225</v>
      </c>
      <c r="D239" s="60">
        <f t="shared" si="19"/>
        <v>0</v>
      </c>
      <c r="E239" s="60">
        <f t="shared" si="20"/>
        <v>0</v>
      </c>
      <c r="F239" s="60">
        <f>IF(C239&gt;Term*12,0,IF(C239=Term*12,-H238,PPMT(rate/12,C239,Amort*12,$C$7,0,0)))</f>
        <v>0</v>
      </c>
      <c r="G239" s="58">
        <f t="shared" si="17"/>
        <v>0</v>
      </c>
      <c r="H239" s="49">
        <f t="shared" si="21"/>
        <v>0</v>
      </c>
    </row>
    <row r="240" spans="3:8" ht="15" customHeight="1" x14ac:dyDescent="0.35">
      <c r="C240" s="49">
        <f t="shared" si="18"/>
        <v>226</v>
      </c>
      <c r="D240" s="60">
        <f t="shared" si="19"/>
        <v>0</v>
      </c>
      <c r="E240" s="60">
        <f t="shared" si="20"/>
        <v>0</v>
      </c>
      <c r="F240" s="60">
        <f>IF(C240&gt;Term*12,0,IF(C240=Term*12,-H239,PPMT(rate/12,C240,Amort*12,$C$7,0,0)))</f>
        <v>0</v>
      </c>
      <c r="G240" s="58">
        <f t="shared" si="17"/>
        <v>0</v>
      </c>
      <c r="H240" s="49">
        <f t="shared" si="21"/>
        <v>0</v>
      </c>
    </row>
    <row r="241" spans="3:8" ht="15" customHeight="1" x14ac:dyDescent="0.35">
      <c r="C241" s="49">
        <f t="shared" si="18"/>
        <v>227</v>
      </c>
      <c r="D241" s="60">
        <f t="shared" si="19"/>
        <v>0</v>
      </c>
      <c r="E241" s="60">
        <f t="shared" si="20"/>
        <v>0</v>
      </c>
      <c r="F241" s="60">
        <f>IF(C241&gt;Term*12,0,IF(C241=Term*12,-H240,PPMT(rate/12,C241,Amort*12,$C$7,0,0)))</f>
        <v>0</v>
      </c>
      <c r="G241" s="58">
        <f t="shared" si="17"/>
        <v>0</v>
      </c>
      <c r="H241" s="49">
        <f t="shared" si="21"/>
        <v>0</v>
      </c>
    </row>
    <row r="242" spans="3:8" ht="15" customHeight="1" x14ac:dyDescent="0.35">
      <c r="C242" s="49">
        <f t="shared" si="18"/>
        <v>228</v>
      </c>
      <c r="D242" s="60">
        <f t="shared" si="19"/>
        <v>0</v>
      </c>
      <c r="E242" s="60">
        <f t="shared" si="20"/>
        <v>0</v>
      </c>
      <c r="F242" s="60">
        <f>IF(C242&gt;Term*12,0,IF(C242=Term*12,-H241,PPMT(rate/12,C242,Amort*12,$C$7,0,0)))</f>
        <v>0</v>
      </c>
      <c r="G242" s="58">
        <f t="shared" si="17"/>
        <v>0</v>
      </c>
      <c r="H242" s="49">
        <f t="shared" si="21"/>
        <v>0</v>
      </c>
    </row>
    <row r="243" spans="3:8" ht="15" customHeight="1" x14ac:dyDescent="0.35">
      <c r="C243" s="49">
        <f t="shared" si="18"/>
        <v>229</v>
      </c>
      <c r="D243" s="60">
        <f t="shared" si="19"/>
        <v>0</v>
      </c>
      <c r="E243" s="60">
        <f t="shared" si="20"/>
        <v>0</v>
      </c>
      <c r="F243" s="60">
        <f>IF(C243&gt;Term*12,0,IF(C243=Term*12,-H242,PPMT(rate/12,C243,Amort*12,$C$7,0,0)))</f>
        <v>0</v>
      </c>
      <c r="G243" s="58">
        <f t="shared" si="17"/>
        <v>0</v>
      </c>
      <c r="H243" s="49">
        <f t="shared" si="21"/>
        <v>0</v>
      </c>
    </row>
    <row r="244" spans="3:8" ht="15" customHeight="1" x14ac:dyDescent="0.35">
      <c r="C244" s="49">
        <f t="shared" si="18"/>
        <v>230</v>
      </c>
      <c r="D244" s="60">
        <f t="shared" si="19"/>
        <v>0</v>
      </c>
      <c r="E244" s="60">
        <f t="shared" si="20"/>
        <v>0</v>
      </c>
      <c r="F244" s="60">
        <f>IF(C244&gt;Term*12,0,IF(C244=Term*12,-H243,PPMT(rate/12,C244,Amort*12,$C$7,0,0)))</f>
        <v>0</v>
      </c>
      <c r="G244" s="58">
        <f t="shared" si="17"/>
        <v>0</v>
      </c>
      <c r="H244" s="49">
        <f t="shared" si="21"/>
        <v>0</v>
      </c>
    </row>
    <row r="245" spans="3:8" ht="15" customHeight="1" x14ac:dyDescent="0.35">
      <c r="C245" s="49">
        <f t="shared" si="18"/>
        <v>231</v>
      </c>
      <c r="D245" s="60">
        <f t="shared" si="19"/>
        <v>0</v>
      </c>
      <c r="E245" s="60">
        <f t="shared" si="20"/>
        <v>0</v>
      </c>
      <c r="F245" s="60">
        <f>IF(C245&gt;Term*12,0,IF(C245=Term*12,-H244,PPMT(rate/12,C245,Amort*12,$C$7,0,0)))</f>
        <v>0</v>
      </c>
      <c r="G245" s="58">
        <f t="shared" si="17"/>
        <v>0</v>
      </c>
      <c r="H245" s="49">
        <f t="shared" si="21"/>
        <v>0</v>
      </c>
    </row>
    <row r="246" spans="3:8" ht="15" customHeight="1" x14ac:dyDescent="0.35">
      <c r="C246" s="49">
        <f t="shared" si="18"/>
        <v>232</v>
      </c>
      <c r="D246" s="60">
        <f t="shared" si="19"/>
        <v>0</v>
      </c>
      <c r="E246" s="60">
        <f t="shared" si="20"/>
        <v>0</v>
      </c>
      <c r="F246" s="60">
        <f>IF(C246&gt;Term*12,0,IF(C246=Term*12,-H245,PPMT(rate/12,C246,Amort*12,$C$7,0,0)))</f>
        <v>0</v>
      </c>
      <c r="G246" s="58">
        <f t="shared" si="17"/>
        <v>0</v>
      </c>
      <c r="H246" s="49">
        <f t="shared" si="21"/>
        <v>0</v>
      </c>
    </row>
    <row r="247" spans="3:8" ht="15" customHeight="1" x14ac:dyDescent="0.35">
      <c r="C247" s="49">
        <f t="shared" si="18"/>
        <v>233</v>
      </c>
      <c r="D247" s="60">
        <f t="shared" si="19"/>
        <v>0</v>
      </c>
      <c r="E247" s="60">
        <f t="shared" si="20"/>
        <v>0</v>
      </c>
      <c r="F247" s="60">
        <f>IF(C247&gt;Term*12,0,IF(C247=Term*12,-H246,PPMT(rate/12,C247,Amort*12,$C$7,0,0)))</f>
        <v>0</v>
      </c>
      <c r="G247" s="58">
        <f t="shared" si="17"/>
        <v>0</v>
      </c>
      <c r="H247" s="49">
        <f t="shared" si="21"/>
        <v>0</v>
      </c>
    </row>
    <row r="248" spans="3:8" ht="15" customHeight="1" x14ac:dyDescent="0.35">
      <c r="C248" s="49">
        <f t="shared" si="18"/>
        <v>234</v>
      </c>
      <c r="D248" s="60">
        <f t="shared" si="19"/>
        <v>0</v>
      </c>
      <c r="E248" s="60">
        <f t="shared" si="20"/>
        <v>0</v>
      </c>
      <c r="F248" s="60">
        <f>IF(C248&gt;Term*12,0,IF(C248=Term*12,-H247,PPMT(rate/12,C248,Amort*12,$C$7,0,0)))</f>
        <v>0</v>
      </c>
      <c r="G248" s="58">
        <f t="shared" si="17"/>
        <v>0</v>
      </c>
      <c r="H248" s="49">
        <f t="shared" si="21"/>
        <v>0</v>
      </c>
    </row>
    <row r="249" spans="3:8" ht="15" customHeight="1" x14ac:dyDescent="0.35">
      <c r="C249" s="49">
        <f t="shared" si="18"/>
        <v>235</v>
      </c>
      <c r="D249" s="60">
        <f t="shared" si="19"/>
        <v>0</v>
      </c>
      <c r="E249" s="60">
        <f t="shared" si="20"/>
        <v>0</v>
      </c>
      <c r="F249" s="60">
        <f>IF(C249&gt;Term*12,0,IF(C249=Term*12,-H248,PPMT(rate/12,C249,Amort*12,$C$7,0,0)))</f>
        <v>0</v>
      </c>
      <c r="G249" s="58">
        <f t="shared" si="17"/>
        <v>0</v>
      </c>
      <c r="H249" s="49">
        <f t="shared" si="21"/>
        <v>0</v>
      </c>
    </row>
    <row r="250" spans="3:8" ht="15" customHeight="1" x14ac:dyDescent="0.35">
      <c r="C250" s="49">
        <f t="shared" si="18"/>
        <v>236</v>
      </c>
      <c r="D250" s="60">
        <f t="shared" si="19"/>
        <v>0</v>
      </c>
      <c r="E250" s="60">
        <f t="shared" si="20"/>
        <v>0</v>
      </c>
      <c r="F250" s="60">
        <f>IF(C250&gt;Term*12,0,IF(C250=Term*12,-H249,PPMT(rate/12,C250,Amort*12,$C$7,0,0)))</f>
        <v>0</v>
      </c>
      <c r="G250" s="58">
        <f t="shared" si="17"/>
        <v>0</v>
      </c>
      <c r="H250" s="49">
        <f t="shared" si="21"/>
        <v>0</v>
      </c>
    </row>
    <row r="251" spans="3:8" ht="15" customHeight="1" x14ac:dyDescent="0.35">
      <c r="C251" s="49">
        <f t="shared" si="18"/>
        <v>237</v>
      </c>
      <c r="D251" s="60">
        <f t="shared" si="19"/>
        <v>0</v>
      </c>
      <c r="E251" s="60">
        <f t="shared" si="20"/>
        <v>0</v>
      </c>
      <c r="F251" s="60">
        <f>IF(C251&gt;Term*12,0,IF(C251=Term*12,-H250,PPMT(rate/12,C251,Amort*12,$C$7,0,0)))</f>
        <v>0</v>
      </c>
      <c r="G251" s="58">
        <f t="shared" si="17"/>
        <v>0</v>
      </c>
      <c r="H251" s="49">
        <f t="shared" si="21"/>
        <v>0</v>
      </c>
    </row>
    <row r="252" spans="3:8" ht="15" customHeight="1" x14ac:dyDescent="0.35">
      <c r="C252" s="49">
        <f t="shared" si="18"/>
        <v>238</v>
      </c>
      <c r="D252" s="60">
        <f t="shared" si="19"/>
        <v>0</v>
      </c>
      <c r="E252" s="60">
        <f t="shared" si="20"/>
        <v>0</v>
      </c>
      <c r="F252" s="60">
        <f>IF(C252&gt;Term*12,0,IF(C252=Term*12,-H251,PPMT(rate/12,C252,Amort*12,$C$7,0,0)))</f>
        <v>0</v>
      </c>
      <c r="G252" s="58">
        <f t="shared" si="17"/>
        <v>0</v>
      </c>
      <c r="H252" s="49">
        <f t="shared" si="21"/>
        <v>0</v>
      </c>
    </row>
    <row r="253" spans="3:8" ht="15" customHeight="1" x14ac:dyDescent="0.35">
      <c r="C253" s="49">
        <f t="shared" si="18"/>
        <v>239</v>
      </c>
      <c r="D253" s="60">
        <f t="shared" si="19"/>
        <v>0</v>
      </c>
      <c r="E253" s="60">
        <f t="shared" si="20"/>
        <v>0</v>
      </c>
      <c r="F253" s="60">
        <f>IF(C253&gt;Term*12,0,IF(C253=Term*12,-H252,PPMT(rate/12,C253,Amort*12,$C$7,0,0)))</f>
        <v>0</v>
      </c>
      <c r="G253" s="58">
        <f t="shared" si="17"/>
        <v>0</v>
      </c>
      <c r="H253" s="49">
        <f t="shared" si="21"/>
        <v>0</v>
      </c>
    </row>
    <row r="254" spans="3:8" ht="15" customHeight="1" x14ac:dyDescent="0.35">
      <c r="C254" s="49">
        <f t="shared" si="18"/>
        <v>240</v>
      </c>
      <c r="D254" s="60">
        <f t="shared" si="19"/>
        <v>0</v>
      </c>
      <c r="E254" s="60">
        <f t="shared" si="20"/>
        <v>0</v>
      </c>
      <c r="F254" s="60">
        <f>IF(C254&gt;Term*12,0,IF(C254=Term*12,-H253,PPMT(rate/12,C254,Amort*12,$C$7,0,0)))</f>
        <v>0</v>
      </c>
      <c r="G254" s="58">
        <f t="shared" si="17"/>
        <v>0</v>
      </c>
      <c r="H254" s="49">
        <f t="shared" si="21"/>
        <v>0</v>
      </c>
    </row>
    <row r="255" spans="3:8" ht="15" customHeight="1" x14ac:dyDescent="0.35">
      <c r="C255" s="49">
        <f t="shared" si="18"/>
        <v>241</v>
      </c>
      <c r="D255" s="60">
        <f t="shared" si="19"/>
        <v>0</v>
      </c>
      <c r="E255" s="60">
        <f t="shared" si="20"/>
        <v>0</v>
      </c>
      <c r="F255" s="60">
        <f>IF(C255&gt;Term*12,0,IF(C255=Term*12,-H254,PPMT(rate/12,C255,Amort*12,$C$7,0,0)))</f>
        <v>0</v>
      </c>
      <c r="G255" s="58">
        <f t="shared" si="17"/>
        <v>0</v>
      </c>
      <c r="H255" s="49">
        <f t="shared" si="21"/>
        <v>0</v>
      </c>
    </row>
    <row r="256" spans="3:8" ht="15" customHeight="1" x14ac:dyDescent="0.35">
      <c r="C256" s="49">
        <f t="shared" si="18"/>
        <v>242</v>
      </c>
      <c r="D256" s="60">
        <f t="shared" si="19"/>
        <v>0</v>
      </c>
      <c r="E256" s="60">
        <f t="shared" si="20"/>
        <v>0</v>
      </c>
      <c r="F256" s="60">
        <f>IF(C256&gt;Term*12,0,IF(C256=Term*12,-H255,PPMT(rate/12,C256,Amort*12,$C$7,0,0)))</f>
        <v>0</v>
      </c>
      <c r="G256" s="58">
        <f t="shared" si="17"/>
        <v>0</v>
      </c>
      <c r="H256" s="49">
        <f t="shared" si="21"/>
        <v>0</v>
      </c>
    </row>
    <row r="257" spans="3:8" ht="15" customHeight="1" x14ac:dyDescent="0.35">
      <c r="C257" s="49">
        <f t="shared" si="18"/>
        <v>243</v>
      </c>
      <c r="D257" s="60">
        <f t="shared" si="19"/>
        <v>0</v>
      </c>
      <c r="E257" s="60">
        <f t="shared" si="20"/>
        <v>0</v>
      </c>
      <c r="F257" s="60">
        <f>IF(C257&gt;Term*12,0,IF(C257=Term*12,-H256,PPMT(rate/12,C257,Amort*12,$C$7,0,0)))</f>
        <v>0</v>
      </c>
      <c r="G257" s="58">
        <f t="shared" si="17"/>
        <v>0</v>
      </c>
      <c r="H257" s="49">
        <f t="shared" si="21"/>
        <v>0</v>
      </c>
    </row>
    <row r="258" spans="3:8" ht="15" customHeight="1" x14ac:dyDescent="0.35">
      <c r="C258" s="49">
        <f t="shared" si="18"/>
        <v>244</v>
      </c>
      <c r="D258" s="60">
        <f t="shared" si="19"/>
        <v>0</v>
      </c>
      <c r="E258" s="60">
        <f t="shared" si="20"/>
        <v>0</v>
      </c>
      <c r="F258" s="60">
        <f>IF(C258&gt;Term*12,0,IF(C258=Term*12,-H257,PPMT(rate/12,C258,Amort*12,$C$7,0,0)))</f>
        <v>0</v>
      </c>
      <c r="G258" s="58">
        <f t="shared" si="17"/>
        <v>0</v>
      </c>
      <c r="H258" s="49">
        <f t="shared" si="21"/>
        <v>0</v>
      </c>
    </row>
    <row r="259" spans="3:8" ht="15" customHeight="1" x14ac:dyDescent="0.35">
      <c r="C259" s="49">
        <f t="shared" si="18"/>
        <v>245</v>
      </c>
      <c r="D259" s="60">
        <f t="shared" si="19"/>
        <v>0</v>
      </c>
      <c r="E259" s="60">
        <f t="shared" si="20"/>
        <v>0</v>
      </c>
      <c r="F259" s="60">
        <f>IF(C259&gt;Term*12,0,IF(C259=Term*12,-H258,PPMT(rate/12,C259,Amort*12,$C$7,0,0)))</f>
        <v>0</v>
      </c>
      <c r="G259" s="58">
        <f t="shared" si="17"/>
        <v>0</v>
      </c>
      <c r="H259" s="49">
        <f t="shared" si="21"/>
        <v>0</v>
      </c>
    </row>
    <row r="260" spans="3:8" ht="15" customHeight="1" x14ac:dyDescent="0.35">
      <c r="C260" s="49">
        <f t="shared" si="18"/>
        <v>246</v>
      </c>
      <c r="D260" s="60">
        <f t="shared" si="19"/>
        <v>0</v>
      </c>
      <c r="E260" s="60">
        <f t="shared" si="20"/>
        <v>0</v>
      </c>
      <c r="F260" s="60">
        <f>IF(C260&gt;Term*12,0,IF(C260=Term*12,-H259,PPMT(rate/12,C260,Amort*12,$C$7,0,0)))</f>
        <v>0</v>
      </c>
      <c r="G260" s="58">
        <f t="shared" si="17"/>
        <v>0</v>
      </c>
      <c r="H260" s="49">
        <f t="shared" si="21"/>
        <v>0</v>
      </c>
    </row>
    <row r="261" spans="3:8" ht="15" customHeight="1" x14ac:dyDescent="0.35">
      <c r="C261" s="49">
        <f t="shared" si="18"/>
        <v>247</v>
      </c>
      <c r="D261" s="60">
        <f t="shared" si="19"/>
        <v>0</v>
      </c>
      <c r="E261" s="60">
        <f t="shared" si="20"/>
        <v>0</v>
      </c>
      <c r="F261" s="60">
        <f>IF(C261&gt;Term*12,0,IF(C261=Term*12,-H260,PPMT(rate/12,C261,Amort*12,$C$7,0,0)))</f>
        <v>0</v>
      </c>
      <c r="G261" s="58">
        <f t="shared" si="17"/>
        <v>0</v>
      </c>
      <c r="H261" s="49">
        <f t="shared" si="21"/>
        <v>0</v>
      </c>
    </row>
    <row r="262" spans="3:8" ht="15" customHeight="1" x14ac:dyDescent="0.35">
      <c r="C262" s="49">
        <f t="shared" si="18"/>
        <v>248</v>
      </c>
      <c r="D262" s="60">
        <f t="shared" si="19"/>
        <v>0</v>
      </c>
      <c r="E262" s="60">
        <f t="shared" si="20"/>
        <v>0</v>
      </c>
      <c r="F262" s="60">
        <f>IF(C262&gt;Term*12,0,IF(C262=Term*12,-H261,PPMT(rate/12,C262,Amort*12,$C$7,0,0)))</f>
        <v>0</v>
      </c>
      <c r="G262" s="58">
        <f t="shared" si="17"/>
        <v>0</v>
      </c>
      <c r="H262" s="49">
        <f t="shared" si="21"/>
        <v>0</v>
      </c>
    </row>
    <row r="263" spans="3:8" ht="15" customHeight="1" x14ac:dyDescent="0.35">
      <c r="C263" s="49">
        <f t="shared" si="18"/>
        <v>249</v>
      </c>
      <c r="D263" s="60">
        <f t="shared" si="19"/>
        <v>0</v>
      </c>
      <c r="E263" s="60">
        <f t="shared" si="20"/>
        <v>0</v>
      </c>
      <c r="F263" s="60">
        <f>IF(C263&gt;Term*12,0,IF(C263=Term*12,-H262,PPMT(rate/12,C263,Amort*12,$C$7,0,0)))</f>
        <v>0</v>
      </c>
      <c r="G263" s="58">
        <f t="shared" si="17"/>
        <v>0</v>
      </c>
      <c r="H263" s="49">
        <f t="shared" si="21"/>
        <v>0</v>
      </c>
    </row>
    <row r="264" spans="3:8" ht="15" customHeight="1" x14ac:dyDescent="0.35">
      <c r="C264" s="49">
        <f t="shared" si="18"/>
        <v>250</v>
      </c>
      <c r="D264" s="60">
        <f t="shared" si="19"/>
        <v>0</v>
      </c>
      <c r="E264" s="60">
        <f t="shared" si="20"/>
        <v>0</v>
      </c>
      <c r="F264" s="60">
        <f>IF(C264&gt;Term*12,0,IF(C264=Term*12,-H263,PPMT(rate/12,C264,Amort*12,$C$7,0,0)))</f>
        <v>0</v>
      </c>
      <c r="G264" s="58">
        <f t="shared" si="17"/>
        <v>0</v>
      </c>
      <c r="H264" s="49">
        <f t="shared" si="21"/>
        <v>0</v>
      </c>
    </row>
    <row r="265" spans="3:8" ht="15" customHeight="1" x14ac:dyDescent="0.35">
      <c r="C265" s="49">
        <f t="shared" si="18"/>
        <v>251</v>
      </c>
      <c r="D265" s="60">
        <f t="shared" si="19"/>
        <v>0</v>
      </c>
      <c r="E265" s="60">
        <f t="shared" si="20"/>
        <v>0</v>
      </c>
      <c r="F265" s="60">
        <f>IF(C265&gt;Term*12,0,IF(C265=Term*12,-H264,PPMT(rate/12,C265,Amort*12,$C$7,0,0)))</f>
        <v>0</v>
      </c>
      <c r="G265" s="58">
        <f t="shared" si="17"/>
        <v>0</v>
      </c>
      <c r="H265" s="49">
        <f t="shared" si="21"/>
        <v>0</v>
      </c>
    </row>
    <row r="266" spans="3:8" ht="15" customHeight="1" x14ac:dyDescent="0.35">
      <c r="C266" s="49">
        <f t="shared" si="18"/>
        <v>252</v>
      </c>
      <c r="D266" s="60">
        <f t="shared" si="19"/>
        <v>0</v>
      </c>
      <c r="E266" s="60">
        <f t="shared" si="20"/>
        <v>0</v>
      </c>
      <c r="F266" s="60">
        <f>IF(C266&gt;Term*12,0,IF(C266=Term*12,-H265,PPMT(rate/12,C266,Amort*12,$C$7,0,0)))</f>
        <v>0</v>
      </c>
      <c r="G266" s="58">
        <f t="shared" si="17"/>
        <v>0</v>
      </c>
      <c r="H266" s="49">
        <f t="shared" si="21"/>
        <v>0</v>
      </c>
    </row>
    <row r="267" spans="3:8" ht="15" customHeight="1" x14ac:dyDescent="0.35">
      <c r="C267" s="49">
        <f t="shared" si="18"/>
        <v>253</v>
      </c>
      <c r="D267" s="60">
        <f t="shared" si="19"/>
        <v>0</v>
      </c>
      <c r="E267" s="60">
        <f t="shared" si="20"/>
        <v>0</v>
      </c>
      <c r="F267" s="60">
        <f>IF(C267&gt;Term*12,0,IF(C267=Term*12,-H266,PPMT(rate/12,C267,Amort*12,$C$7,0,0)))</f>
        <v>0</v>
      </c>
      <c r="G267" s="58">
        <f t="shared" si="17"/>
        <v>0</v>
      </c>
      <c r="H267" s="49">
        <f t="shared" si="21"/>
        <v>0</v>
      </c>
    </row>
    <row r="268" spans="3:8" ht="15" customHeight="1" x14ac:dyDescent="0.35">
      <c r="C268" s="49">
        <f t="shared" si="18"/>
        <v>254</v>
      </c>
      <c r="D268" s="60">
        <f t="shared" si="19"/>
        <v>0</v>
      </c>
      <c r="E268" s="60">
        <f t="shared" si="20"/>
        <v>0</v>
      </c>
      <c r="F268" s="60">
        <f>IF(C268&gt;Term*12,0,IF(C268=Term*12,-H267,PPMT(rate/12,C268,Amort*12,$C$7,0,0)))</f>
        <v>0</v>
      </c>
      <c r="G268" s="58">
        <f t="shared" si="17"/>
        <v>0</v>
      </c>
      <c r="H268" s="49">
        <f t="shared" si="21"/>
        <v>0</v>
      </c>
    </row>
    <row r="269" spans="3:8" ht="15" customHeight="1" x14ac:dyDescent="0.35">
      <c r="C269" s="49">
        <f t="shared" si="18"/>
        <v>255</v>
      </c>
      <c r="D269" s="60">
        <f t="shared" si="19"/>
        <v>0</v>
      </c>
      <c r="E269" s="60">
        <f t="shared" si="20"/>
        <v>0</v>
      </c>
      <c r="F269" s="60">
        <f>IF(C269&gt;Term*12,0,IF(C269=Term*12,-H268,PPMT(rate/12,C269,Amort*12,$C$7,0,0)))</f>
        <v>0</v>
      </c>
      <c r="G269" s="58">
        <f t="shared" si="17"/>
        <v>0</v>
      </c>
      <c r="H269" s="49">
        <f t="shared" si="21"/>
        <v>0</v>
      </c>
    </row>
    <row r="270" spans="3:8" ht="15" customHeight="1" x14ac:dyDescent="0.35">
      <c r="C270" s="49">
        <f t="shared" si="18"/>
        <v>256</v>
      </c>
      <c r="D270" s="60">
        <f t="shared" si="19"/>
        <v>0</v>
      </c>
      <c r="E270" s="60">
        <f t="shared" si="20"/>
        <v>0</v>
      </c>
      <c r="F270" s="60">
        <f>IF(C270&gt;Term*12,0,IF(C270=Term*12,-H269,PPMT(rate/12,C270,Amort*12,$C$7,0,0)))</f>
        <v>0</v>
      </c>
      <c r="G270" s="58">
        <f t="shared" si="17"/>
        <v>0</v>
      </c>
      <c r="H270" s="49">
        <f t="shared" si="21"/>
        <v>0</v>
      </c>
    </row>
    <row r="271" spans="3:8" ht="15" customHeight="1" x14ac:dyDescent="0.35">
      <c r="C271" s="49">
        <f t="shared" si="18"/>
        <v>257</v>
      </c>
      <c r="D271" s="60">
        <f t="shared" si="19"/>
        <v>0</v>
      </c>
      <c r="E271" s="60">
        <f t="shared" si="20"/>
        <v>0</v>
      </c>
      <c r="F271" s="60">
        <f>IF(C271&gt;Term*12,0,IF(C271=Term*12,-H270,PPMT(rate/12,C271,Amort*12,$C$7,0,0)))</f>
        <v>0</v>
      </c>
      <c r="G271" s="58">
        <f t="shared" ref="G271:G334" si="22">D271*rate/12*-1</f>
        <v>0</v>
      </c>
      <c r="H271" s="49">
        <f t="shared" si="21"/>
        <v>0</v>
      </c>
    </row>
    <row r="272" spans="3:8" ht="15" customHeight="1" x14ac:dyDescent="0.35">
      <c r="C272" s="49">
        <f t="shared" ref="C272:C335" si="23">C271+1</f>
        <v>258</v>
      </c>
      <c r="D272" s="60">
        <f t="shared" ref="D272:D335" si="24">H271</f>
        <v>0</v>
      </c>
      <c r="E272" s="60">
        <f t="shared" ref="E272:E335" si="25">F272+G272</f>
        <v>0</v>
      </c>
      <c r="F272" s="60">
        <f>IF(C272&gt;Term*12,0,IF(C272=Term*12,-H271,PPMT(rate/12,C272,Amort*12,$C$7,0,0)))</f>
        <v>0</v>
      </c>
      <c r="G272" s="58">
        <f t="shared" si="22"/>
        <v>0</v>
      </c>
      <c r="H272" s="49">
        <f t="shared" si="21"/>
        <v>0</v>
      </c>
    </row>
    <row r="273" spans="3:8" ht="15" customHeight="1" x14ac:dyDescent="0.35">
      <c r="C273" s="49">
        <f t="shared" si="23"/>
        <v>259</v>
      </c>
      <c r="D273" s="60">
        <f t="shared" si="24"/>
        <v>0</v>
      </c>
      <c r="E273" s="60">
        <f t="shared" si="25"/>
        <v>0</v>
      </c>
      <c r="F273" s="60">
        <f>IF(C273&gt;Term*12,0,IF(C273=Term*12,-H272,PPMT(rate/12,C273,Amort*12,$C$7,0,0)))</f>
        <v>0</v>
      </c>
      <c r="G273" s="58">
        <f t="shared" si="22"/>
        <v>0</v>
      </c>
      <c r="H273" s="49">
        <f t="shared" si="21"/>
        <v>0</v>
      </c>
    </row>
    <row r="274" spans="3:8" ht="15" customHeight="1" x14ac:dyDescent="0.35">
      <c r="C274" s="49">
        <f t="shared" si="23"/>
        <v>260</v>
      </c>
      <c r="D274" s="60">
        <f t="shared" si="24"/>
        <v>0</v>
      </c>
      <c r="E274" s="60">
        <f t="shared" si="25"/>
        <v>0</v>
      </c>
      <c r="F274" s="60">
        <f>IF(C274&gt;Term*12,0,IF(C274=Term*12,-H273,PPMT(rate/12,C274,Amort*12,$C$7,0,0)))</f>
        <v>0</v>
      </c>
      <c r="G274" s="58">
        <f t="shared" si="22"/>
        <v>0</v>
      </c>
      <c r="H274" s="49">
        <f t="shared" si="21"/>
        <v>0</v>
      </c>
    </row>
    <row r="275" spans="3:8" ht="15" customHeight="1" x14ac:dyDescent="0.35">
      <c r="C275" s="49">
        <f t="shared" si="23"/>
        <v>261</v>
      </c>
      <c r="D275" s="60">
        <f t="shared" si="24"/>
        <v>0</v>
      </c>
      <c r="E275" s="60">
        <f t="shared" si="25"/>
        <v>0</v>
      </c>
      <c r="F275" s="60">
        <f>IF(C275&gt;Term*12,0,IF(C275=Term*12,-H274,PPMT(rate/12,C275,Amort*12,$C$7,0,0)))</f>
        <v>0</v>
      </c>
      <c r="G275" s="58">
        <f t="shared" si="22"/>
        <v>0</v>
      </c>
      <c r="H275" s="49">
        <f t="shared" si="21"/>
        <v>0</v>
      </c>
    </row>
    <row r="276" spans="3:8" ht="15" customHeight="1" x14ac:dyDescent="0.35">
      <c r="C276" s="49">
        <f t="shared" si="23"/>
        <v>262</v>
      </c>
      <c r="D276" s="60">
        <f t="shared" si="24"/>
        <v>0</v>
      </c>
      <c r="E276" s="60">
        <f t="shared" si="25"/>
        <v>0</v>
      </c>
      <c r="F276" s="60">
        <f>IF(C276&gt;Term*12,0,IF(C276=Term*12,-H275,PPMT(rate/12,C276,Amort*12,$C$7,0,0)))</f>
        <v>0</v>
      </c>
      <c r="G276" s="58">
        <f t="shared" si="22"/>
        <v>0</v>
      </c>
      <c r="H276" s="49">
        <f t="shared" si="21"/>
        <v>0</v>
      </c>
    </row>
    <row r="277" spans="3:8" ht="15" customHeight="1" x14ac:dyDescent="0.35">
      <c r="C277" s="49">
        <f t="shared" si="23"/>
        <v>263</v>
      </c>
      <c r="D277" s="60">
        <f t="shared" si="24"/>
        <v>0</v>
      </c>
      <c r="E277" s="60">
        <f t="shared" si="25"/>
        <v>0</v>
      </c>
      <c r="F277" s="60">
        <f>IF(C277&gt;Term*12,0,IF(C277=Term*12,-H276,PPMT(rate/12,C277,Amort*12,$C$7,0,0)))</f>
        <v>0</v>
      </c>
      <c r="G277" s="58">
        <f t="shared" si="22"/>
        <v>0</v>
      </c>
      <c r="H277" s="49">
        <f t="shared" si="21"/>
        <v>0</v>
      </c>
    </row>
    <row r="278" spans="3:8" ht="15" customHeight="1" x14ac:dyDescent="0.35">
      <c r="C278" s="49">
        <f t="shared" si="23"/>
        <v>264</v>
      </c>
      <c r="D278" s="60">
        <f t="shared" si="24"/>
        <v>0</v>
      </c>
      <c r="E278" s="60">
        <f t="shared" si="25"/>
        <v>0</v>
      </c>
      <c r="F278" s="60">
        <f>IF(C278&gt;Term*12,0,IF(C278=Term*12,-H277,PPMT(rate/12,C278,Amort*12,$C$7,0,0)))</f>
        <v>0</v>
      </c>
      <c r="G278" s="58">
        <f t="shared" si="22"/>
        <v>0</v>
      </c>
      <c r="H278" s="49">
        <f t="shared" si="21"/>
        <v>0</v>
      </c>
    </row>
    <row r="279" spans="3:8" ht="15" customHeight="1" x14ac:dyDescent="0.35">
      <c r="C279" s="49">
        <f t="shared" si="23"/>
        <v>265</v>
      </c>
      <c r="D279" s="60">
        <f t="shared" si="24"/>
        <v>0</v>
      </c>
      <c r="E279" s="60">
        <f t="shared" si="25"/>
        <v>0</v>
      </c>
      <c r="F279" s="60">
        <f>IF(C279&gt;Term*12,0,IF(C279=Term*12,-H278,PPMT(rate/12,C279,Amort*12,$C$7,0,0)))</f>
        <v>0</v>
      </c>
      <c r="G279" s="58">
        <f t="shared" si="22"/>
        <v>0</v>
      </c>
      <c r="H279" s="49">
        <f t="shared" si="21"/>
        <v>0</v>
      </c>
    </row>
    <row r="280" spans="3:8" ht="15" customHeight="1" x14ac:dyDescent="0.35">
      <c r="C280" s="49">
        <f t="shared" si="23"/>
        <v>266</v>
      </c>
      <c r="D280" s="60">
        <f t="shared" si="24"/>
        <v>0</v>
      </c>
      <c r="E280" s="60">
        <f t="shared" si="25"/>
        <v>0</v>
      </c>
      <c r="F280" s="60">
        <f>IF(C280&gt;Term*12,0,IF(C280=Term*12,-H279,PPMT(rate/12,C280,Amort*12,$C$7,0,0)))</f>
        <v>0</v>
      </c>
      <c r="G280" s="58">
        <f t="shared" si="22"/>
        <v>0</v>
      </c>
      <c r="H280" s="49">
        <f t="shared" si="21"/>
        <v>0</v>
      </c>
    </row>
    <row r="281" spans="3:8" ht="15" customHeight="1" x14ac:dyDescent="0.35">
      <c r="C281" s="49">
        <f t="shared" si="23"/>
        <v>267</v>
      </c>
      <c r="D281" s="60">
        <f t="shared" si="24"/>
        <v>0</v>
      </c>
      <c r="E281" s="60">
        <f t="shared" si="25"/>
        <v>0</v>
      </c>
      <c r="F281" s="60">
        <f>IF(C281&gt;Term*12,0,IF(C281=Term*12,-H280,PPMT(rate/12,C281,Amort*12,$C$7,0,0)))</f>
        <v>0</v>
      </c>
      <c r="G281" s="58">
        <f t="shared" si="22"/>
        <v>0</v>
      </c>
      <c r="H281" s="49">
        <f t="shared" si="21"/>
        <v>0</v>
      </c>
    </row>
    <row r="282" spans="3:8" ht="15" customHeight="1" x14ac:dyDescent="0.35">
      <c r="C282" s="49">
        <f t="shared" si="23"/>
        <v>268</v>
      </c>
      <c r="D282" s="60">
        <f t="shared" si="24"/>
        <v>0</v>
      </c>
      <c r="E282" s="60">
        <f t="shared" si="25"/>
        <v>0</v>
      </c>
      <c r="F282" s="60">
        <f>IF(C282&gt;Term*12,0,IF(C282=Term*12,-H281,PPMT(rate/12,C282,Amort*12,$C$7,0,0)))</f>
        <v>0</v>
      </c>
      <c r="G282" s="58">
        <f t="shared" si="22"/>
        <v>0</v>
      </c>
      <c r="H282" s="49">
        <f t="shared" si="21"/>
        <v>0</v>
      </c>
    </row>
    <row r="283" spans="3:8" ht="15" customHeight="1" x14ac:dyDescent="0.35">
      <c r="C283" s="49">
        <f t="shared" si="23"/>
        <v>269</v>
      </c>
      <c r="D283" s="60">
        <f t="shared" si="24"/>
        <v>0</v>
      </c>
      <c r="E283" s="60">
        <f t="shared" si="25"/>
        <v>0</v>
      </c>
      <c r="F283" s="60">
        <f>IF(C283&gt;Term*12,0,IF(C283=Term*12,-H282,PPMT(rate/12,C283,Amort*12,$C$7,0,0)))</f>
        <v>0</v>
      </c>
      <c r="G283" s="58">
        <f t="shared" si="22"/>
        <v>0</v>
      </c>
      <c r="H283" s="49">
        <f t="shared" si="21"/>
        <v>0</v>
      </c>
    </row>
    <row r="284" spans="3:8" ht="15" customHeight="1" x14ac:dyDescent="0.35">
      <c r="C284" s="49">
        <f t="shared" si="23"/>
        <v>270</v>
      </c>
      <c r="D284" s="60">
        <f t="shared" si="24"/>
        <v>0</v>
      </c>
      <c r="E284" s="60">
        <f t="shared" si="25"/>
        <v>0</v>
      </c>
      <c r="F284" s="60">
        <f>IF(C284&gt;Term*12,0,IF(C284=Term*12,-H283,PPMT(rate/12,C284,Amort*12,$C$7,0,0)))</f>
        <v>0</v>
      </c>
      <c r="G284" s="58">
        <f t="shared" si="22"/>
        <v>0</v>
      </c>
      <c r="H284" s="49">
        <f t="shared" si="21"/>
        <v>0</v>
      </c>
    </row>
    <row r="285" spans="3:8" ht="15" customHeight="1" x14ac:dyDescent="0.35">
      <c r="C285" s="49">
        <f t="shared" si="23"/>
        <v>271</v>
      </c>
      <c r="D285" s="60">
        <f t="shared" si="24"/>
        <v>0</v>
      </c>
      <c r="E285" s="60">
        <f t="shared" si="25"/>
        <v>0</v>
      </c>
      <c r="F285" s="60">
        <f>IF(C285&gt;Term*12,0,IF(C285=Term*12,-H284,PPMT(rate/12,C285,Amort*12,$C$7,0,0)))</f>
        <v>0</v>
      </c>
      <c r="G285" s="58">
        <f t="shared" si="22"/>
        <v>0</v>
      </c>
      <c r="H285" s="49">
        <f t="shared" ref="H285:H345" si="26">D285+F285</f>
        <v>0</v>
      </c>
    </row>
    <row r="286" spans="3:8" ht="15" customHeight="1" x14ac:dyDescent="0.35">
      <c r="C286" s="49">
        <f t="shared" si="23"/>
        <v>272</v>
      </c>
      <c r="D286" s="60">
        <f t="shared" si="24"/>
        <v>0</v>
      </c>
      <c r="E286" s="60">
        <f t="shared" si="25"/>
        <v>0</v>
      </c>
      <c r="F286" s="60">
        <f>IF(C286&gt;Term*12,0,IF(C286=Term*12,-H285,PPMT(rate/12,C286,Amort*12,$C$7,0,0)))</f>
        <v>0</v>
      </c>
      <c r="G286" s="58">
        <f t="shared" si="22"/>
        <v>0</v>
      </c>
      <c r="H286" s="49">
        <f t="shared" si="26"/>
        <v>0</v>
      </c>
    </row>
    <row r="287" spans="3:8" ht="15" customHeight="1" x14ac:dyDescent="0.35">
      <c r="C287" s="49">
        <f t="shared" si="23"/>
        <v>273</v>
      </c>
      <c r="D287" s="60">
        <f t="shared" si="24"/>
        <v>0</v>
      </c>
      <c r="E287" s="60">
        <f t="shared" si="25"/>
        <v>0</v>
      </c>
      <c r="F287" s="60">
        <f>IF(C287&gt;Term*12,0,IF(C287=Term*12,-H286,PPMT(rate/12,C287,Amort*12,$C$7,0,0)))</f>
        <v>0</v>
      </c>
      <c r="G287" s="58">
        <f t="shared" si="22"/>
        <v>0</v>
      </c>
      <c r="H287" s="49">
        <f t="shared" si="26"/>
        <v>0</v>
      </c>
    </row>
    <row r="288" spans="3:8" ht="15" customHeight="1" x14ac:dyDescent="0.35">
      <c r="C288" s="49">
        <f t="shared" si="23"/>
        <v>274</v>
      </c>
      <c r="D288" s="60">
        <f t="shared" si="24"/>
        <v>0</v>
      </c>
      <c r="E288" s="60">
        <f t="shared" si="25"/>
        <v>0</v>
      </c>
      <c r="F288" s="60">
        <f>IF(C288&gt;Term*12,0,IF(C288=Term*12,-H287,PPMT(rate/12,C288,Amort*12,$C$7,0,0)))</f>
        <v>0</v>
      </c>
      <c r="G288" s="58">
        <f t="shared" si="22"/>
        <v>0</v>
      </c>
      <c r="H288" s="49">
        <f t="shared" si="26"/>
        <v>0</v>
      </c>
    </row>
    <row r="289" spans="3:8" ht="15" customHeight="1" x14ac:dyDescent="0.35">
      <c r="C289" s="49">
        <f t="shared" si="23"/>
        <v>275</v>
      </c>
      <c r="D289" s="60">
        <f t="shared" si="24"/>
        <v>0</v>
      </c>
      <c r="E289" s="60">
        <f t="shared" si="25"/>
        <v>0</v>
      </c>
      <c r="F289" s="60">
        <f>IF(C289&gt;Term*12,0,IF(C289=Term*12,-H288,PPMT(rate/12,C289,Amort*12,$C$7,0,0)))</f>
        <v>0</v>
      </c>
      <c r="G289" s="58">
        <f t="shared" si="22"/>
        <v>0</v>
      </c>
      <c r="H289" s="49">
        <f t="shared" si="26"/>
        <v>0</v>
      </c>
    </row>
    <row r="290" spans="3:8" ht="15" customHeight="1" x14ac:dyDescent="0.35">
      <c r="C290" s="49">
        <f t="shared" si="23"/>
        <v>276</v>
      </c>
      <c r="D290" s="60">
        <f t="shared" si="24"/>
        <v>0</v>
      </c>
      <c r="E290" s="60">
        <f t="shared" si="25"/>
        <v>0</v>
      </c>
      <c r="F290" s="60">
        <f>IF(C290&gt;Term*12,0,IF(C290=Term*12,-H289,PPMT(rate/12,C290,Amort*12,$C$7,0,0)))</f>
        <v>0</v>
      </c>
      <c r="G290" s="58">
        <f t="shared" si="22"/>
        <v>0</v>
      </c>
      <c r="H290" s="49">
        <f t="shared" si="26"/>
        <v>0</v>
      </c>
    </row>
    <row r="291" spans="3:8" ht="15" customHeight="1" x14ac:dyDescent="0.35">
      <c r="C291" s="49">
        <f t="shared" si="23"/>
        <v>277</v>
      </c>
      <c r="D291" s="60">
        <f t="shared" si="24"/>
        <v>0</v>
      </c>
      <c r="E291" s="60">
        <f t="shared" si="25"/>
        <v>0</v>
      </c>
      <c r="F291" s="60">
        <f>IF(C291&gt;Term*12,0,IF(C291=Term*12,-H290,PPMT(rate/12,C291,Amort*12,$C$7,0,0)))</f>
        <v>0</v>
      </c>
      <c r="G291" s="58">
        <f t="shared" si="22"/>
        <v>0</v>
      </c>
      <c r="H291" s="49">
        <f t="shared" si="26"/>
        <v>0</v>
      </c>
    </row>
    <row r="292" spans="3:8" ht="15" customHeight="1" x14ac:dyDescent="0.35">
      <c r="C292" s="49">
        <f t="shared" si="23"/>
        <v>278</v>
      </c>
      <c r="D292" s="60">
        <f t="shared" si="24"/>
        <v>0</v>
      </c>
      <c r="E292" s="60">
        <f t="shared" si="25"/>
        <v>0</v>
      </c>
      <c r="F292" s="60">
        <f>IF(C292&gt;Term*12,0,IF(C292=Term*12,-H291,PPMT(rate/12,C292,Amort*12,$C$7,0,0)))</f>
        <v>0</v>
      </c>
      <c r="G292" s="58">
        <f t="shared" si="22"/>
        <v>0</v>
      </c>
      <c r="H292" s="49">
        <f t="shared" si="26"/>
        <v>0</v>
      </c>
    </row>
    <row r="293" spans="3:8" ht="15" customHeight="1" x14ac:dyDescent="0.35">
      <c r="C293" s="49">
        <f t="shared" si="23"/>
        <v>279</v>
      </c>
      <c r="D293" s="60">
        <f t="shared" si="24"/>
        <v>0</v>
      </c>
      <c r="E293" s="60">
        <f t="shared" si="25"/>
        <v>0</v>
      </c>
      <c r="F293" s="60">
        <f>IF(C293&gt;Term*12,0,IF(C293=Term*12,-H292,PPMT(rate/12,C293,Amort*12,$C$7,0,0)))</f>
        <v>0</v>
      </c>
      <c r="G293" s="58">
        <f t="shared" si="22"/>
        <v>0</v>
      </c>
      <c r="H293" s="49">
        <f t="shared" si="26"/>
        <v>0</v>
      </c>
    </row>
    <row r="294" spans="3:8" ht="15" customHeight="1" x14ac:dyDescent="0.35">
      <c r="C294" s="49">
        <f t="shared" si="23"/>
        <v>280</v>
      </c>
      <c r="D294" s="60">
        <f t="shared" si="24"/>
        <v>0</v>
      </c>
      <c r="E294" s="60">
        <f t="shared" si="25"/>
        <v>0</v>
      </c>
      <c r="F294" s="60">
        <f>IF(C294&gt;Term*12,0,IF(C294=Term*12,-H293,PPMT(rate/12,C294,Amort*12,$C$7,0,0)))</f>
        <v>0</v>
      </c>
      <c r="G294" s="58">
        <f t="shared" si="22"/>
        <v>0</v>
      </c>
      <c r="H294" s="49">
        <f t="shared" si="26"/>
        <v>0</v>
      </c>
    </row>
    <row r="295" spans="3:8" ht="15" customHeight="1" x14ac:dyDescent="0.35">
      <c r="C295" s="49">
        <f t="shared" si="23"/>
        <v>281</v>
      </c>
      <c r="D295" s="60">
        <f t="shared" si="24"/>
        <v>0</v>
      </c>
      <c r="E295" s="60">
        <f t="shared" si="25"/>
        <v>0</v>
      </c>
      <c r="F295" s="60">
        <f>IF(C295&gt;Term*12,0,IF(C295=Term*12,-H294,PPMT(rate/12,C295,Amort*12,$C$7,0,0)))</f>
        <v>0</v>
      </c>
      <c r="G295" s="58">
        <f t="shared" si="22"/>
        <v>0</v>
      </c>
      <c r="H295" s="49">
        <f t="shared" si="26"/>
        <v>0</v>
      </c>
    </row>
    <row r="296" spans="3:8" ht="15" customHeight="1" x14ac:dyDescent="0.35">
      <c r="C296" s="49">
        <f t="shared" si="23"/>
        <v>282</v>
      </c>
      <c r="D296" s="60">
        <f t="shared" si="24"/>
        <v>0</v>
      </c>
      <c r="E296" s="60">
        <f t="shared" si="25"/>
        <v>0</v>
      </c>
      <c r="F296" s="60">
        <f>IF(C296&gt;Term*12,0,IF(C296=Term*12,-H295,PPMT(rate/12,C296,Amort*12,$C$7,0,0)))</f>
        <v>0</v>
      </c>
      <c r="G296" s="58">
        <f t="shared" si="22"/>
        <v>0</v>
      </c>
      <c r="H296" s="49">
        <f t="shared" si="26"/>
        <v>0</v>
      </c>
    </row>
    <row r="297" spans="3:8" ht="15" customHeight="1" x14ac:dyDescent="0.35">
      <c r="C297" s="49">
        <f t="shared" si="23"/>
        <v>283</v>
      </c>
      <c r="D297" s="60">
        <f t="shared" si="24"/>
        <v>0</v>
      </c>
      <c r="E297" s="60">
        <f t="shared" si="25"/>
        <v>0</v>
      </c>
      <c r="F297" s="60">
        <f>IF(C297&gt;Term*12,0,IF(C297=Term*12,-H296,PPMT(rate/12,C297,Amort*12,$C$7,0,0)))</f>
        <v>0</v>
      </c>
      <c r="G297" s="58">
        <f t="shared" si="22"/>
        <v>0</v>
      </c>
      <c r="H297" s="49">
        <f t="shared" si="26"/>
        <v>0</v>
      </c>
    </row>
    <row r="298" spans="3:8" ht="15" customHeight="1" x14ac:dyDescent="0.35">
      <c r="C298" s="49">
        <f t="shared" si="23"/>
        <v>284</v>
      </c>
      <c r="D298" s="60">
        <f t="shared" si="24"/>
        <v>0</v>
      </c>
      <c r="E298" s="60">
        <f t="shared" si="25"/>
        <v>0</v>
      </c>
      <c r="F298" s="60">
        <f>IF(C298&gt;Term*12,0,IF(C298=Term*12,-H297,PPMT(rate/12,C298,Amort*12,$C$7,0,0)))</f>
        <v>0</v>
      </c>
      <c r="G298" s="58">
        <f t="shared" si="22"/>
        <v>0</v>
      </c>
      <c r="H298" s="49">
        <f t="shared" si="26"/>
        <v>0</v>
      </c>
    </row>
    <row r="299" spans="3:8" ht="15" customHeight="1" x14ac:dyDescent="0.35">
      <c r="C299" s="49">
        <f t="shared" si="23"/>
        <v>285</v>
      </c>
      <c r="D299" s="60">
        <f t="shared" si="24"/>
        <v>0</v>
      </c>
      <c r="E299" s="60">
        <f t="shared" si="25"/>
        <v>0</v>
      </c>
      <c r="F299" s="60">
        <f>IF(C299&gt;Term*12,0,IF(C299=Term*12,-H298,PPMT(rate/12,C299,Amort*12,$C$7,0,0)))</f>
        <v>0</v>
      </c>
      <c r="G299" s="58">
        <f t="shared" si="22"/>
        <v>0</v>
      </c>
      <c r="H299" s="49">
        <f t="shared" si="26"/>
        <v>0</v>
      </c>
    </row>
    <row r="300" spans="3:8" ht="15" customHeight="1" x14ac:dyDescent="0.35">
      <c r="C300" s="49">
        <f t="shared" si="23"/>
        <v>286</v>
      </c>
      <c r="D300" s="60">
        <f t="shared" si="24"/>
        <v>0</v>
      </c>
      <c r="E300" s="60">
        <f t="shared" si="25"/>
        <v>0</v>
      </c>
      <c r="F300" s="60">
        <f>IF(C300&gt;Term*12,0,IF(C300=Term*12,-H299,PPMT(rate/12,C300,Amort*12,$C$7,0,0)))</f>
        <v>0</v>
      </c>
      <c r="G300" s="58">
        <f t="shared" si="22"/>
        <v>0</v>
      </c>
      <c r="H300" s="49">
        <f t="shared" si="26"/>
        <v>0</v>
      </c>
    </row>
    <row r="301" spans="3:8" ht="15" customHeight="1" x14ac:dyDescent="0.35">
      <c r="C301" s="49">
        <f t="shared" si="23"/>
        <v>287</v>
      </c>
      <c r="D301" s="60">
        <f t="shared" si="24"/>
        <v>0</v>
      </c>
      <c r="E301" s="60">
        <f t="shared" si="25"/>
        <v>0</v>
      </c>
      <c r="F301" s="60">
        <f>IF(C301&gt;Term*12,0,IF(C301=Term*12,-H300,PPMT(rate/12,C301,Amort*12,$C$7,0,0)))</f>
        <v>0</v>
      </c>
      <c r="G301" s="58">
        <f t="shared" si="22"/>
        <v>0</v>
      </c>
      <c r="H301" s="49">
        <f t="shared" si="26"/>
        <v>0</v>
      </c>
    </row>
    <row r="302" spans="3:8" ht="15" customHeight="1" x14ac:dyDescent="0.35">
      <c r="C302" s="49">
        <f t="shared" si="23"/>
        <v>288</v>
      </c>
      <c r="D302" s="60">
        <f t="shared" si="24"/>
        <v>0</v>
      </c>
      <c r="E302" s="60">
        <f t="shared" si="25"/>
        <v>0</v>
      </c>
      <c r="F302" s="60">
        <f>IF(C302&gt;Term*12,0,IF(C302=Term*12,-H301,PPMT(rate/12,C302,Amort*12,$C$7,0,0)))</f>
        <v>0</v>
      </c>
      <c r="G302" s="58">
        <f t="shared" si="22"/>
        <v>0</v>
      </c>
      <c r="H302" s="49">
        <f t="shared" si="26"/>
        <v>0</v>
      </c>
    </row>
    <row r="303" spans="3:8" ht="15" customHeight="1" x14ac:dyDescent="0.35">
      <c r="C303" s="49">
        <f t="shared" si="23"/>
        <v>289</v>
      </c>
      <c r="D303" s="60">
        <f t="shared" si="24"/>
        <v>0</v>
      </c>
      <c r="E303" s="60">
        <f t="shared" si="25"/>
        <v>0</v>
      </c>
      <c r="F303" s="60">
        <f>IF(C303&gt;Term*12,0,IF(C303=Term*12,-H302,PPMT(rate/12,C303,Amort*12,$C$7,0,0)))</f>
        <v>0</v>
      </c>
      <c r="G303" s="58">
        <f t="shared" si="22"/>
        <v>0</v>
      </c>
      <c r="H303" s="49">
        <f t="shared" si="26"/>
        <v>0</v>
      </c>
    </row>
    <row r="304" spans="3:8" ht="15" customHeight="1" x14ac:dyDescent="0.35">
      <c r="C304" s="49">
        <f t="shared" si="23"/>
        <v>290</v>
      </c>
      <c r="D304" s="60">
        <f t="shared" si="24"/>
        <v>0</v>
      </c>
      <c r="E304" s="60">
        <f t="shared" si="25"/>
        <v>0</v>
      </c>
      <c r="F304" s="60">
        <f>IF(C304&gt;Term*12,0,IF(C304=Term*12,-H303,PPMT(rate/12,C304,Amort*12,$C$7,0,0)))</f>
        <v>0</v>
      </c>
      <c r="G304" s="58">
        <f t="shared" si="22"/>
        <v>0</v>
      </c>
      <c r="H304" s="49">
        <f t="shared" si="26"/>
        <v>0</v>
      </c>
    </row>
    <row r="305" spans="3:8" ht="15" customHeight="1" x14ac:dyDescent="0.35">
      <c r="C305" s="49">
        <f t="shared" si="23"/>
        <v>291</v>
      </c>
      <c r="D305" s="60">
        <f t="shared" si="24"/>
        <v>0</v>
      </c>
      <c r="E305" s="60">
        <f t="shared" si="25"/>
        <v>0</v>
      </c>
      <c r="F305" s="60">
        <f>IF(C305&gt;Term*12,0,IF(C305=Term*12,-H304,PPMT(rate/12,C305,Amort*12,$C$7,0,0)))</f>
        <v>0</v>
      </c>
      <c r="G305" s="58">
        <f t="shared" si="22"/>
        <v>0</v>
      </c>
      <c r="H305" s="49">
        <f t="shared" si="26"/>
        <v>0</v>
      </c>
    </row>
    <row r="306" spans="3:8" ht="15" customHeight="1" x14ac:dyDescent="0.35">
      <c r="C306" s="49">
        <f t="shared" si="23"/>
        <v>292</v>
      </c>
      <c r="D306" s="60">
        <f t="shared" si="24"/>
        <v>0</v>
      </c>
      <c r="E306" s="60">
        <f t="shared" si="25"/>
        <v>0</v>
      </c>
      <c r="F306" s="60">
        <f>IF(C306&gt;Term*12,0,IF(C306=Term*12,-H305,PPMT(rate/12,C306,Amort*12,$C$7,0,0)))</f>
        <v>0</v>
      </c>
      <c r="G306" s="58">
        <f t="shared" si="22"/>
        <v>0</v>
      </c>
      <c r="H306" s="49">
        <f t="shared" si="26"/>
        <v>0</v>
      </c>
    </row>
    <row r="307" spans="3:8" ht="15" customHeight="1" x14ac:dyDescent="0.35">
      <c r="C307" s="49">
        <f t="shared" si="23"/>
        <v>293</v>
      </c>
      <c r="D307" s="60">
        <f t="shared" si="24"/>
        <v>0</v>
      </c>
      <c r="E307" s="60">
        <f t="shared" si="25"/>
        <v>0</v>
      </c>
      <c r="F307" s="60">
        <f>IF(C307&gt;Term*12,0,IF(C307=Term*12,-H306,PPMT(rate/12,C307,Amort*12,$C$7,0,0)))</f>
        <v>0</v>
      </c>
      <c r="G307" s="58">
        <f t="shared" si="22"/>
        <v>0</v>
      </c>
      <c r="H307" s="49">
        <f t="shared" si="26"/>
        <v>0</v>
      </c>
    </row>
    <row r="308" spans="3:8" ht="15" customHeight="1" x14ac:dyDescent="0.35">
      <c r="C308" s="49">
        <f t="shared" si="23"/>
        <v>294</v>
      </c>
      <c r="D308" s="60">
        <f t="shared" si="24"/>
        <v>0</v>
      </c>
      <c r="E308" s="60">
        <f t="shared" si="25"/>
        <v>0</v>
      </c>
      <c r="F308" s="60">
        <f>IF(C308&gt;Term*12,0,IF(C308=Term*12,-H307,PPMT(rate/12,C308,Amort*12,$C$7,0,0)))</f>
        <v>0</v>
      </c>
      <c r="G308" s="58">
        <f t="shared" si="22"/>
        <v>0</v>
      </c>
      <c r="H308" s="49">
        <f t="shared" si="26"/>
        <v>0</v>
      </c>
    </row>
    <row r="309" spans="3:8" ht="15" customHeight="1" x14ac:dyDescent="0.35">
      <c r="C309" s="49">
        <f t="shared" si="23"/>
        <v>295</v>
      </c>
      <c r="D309" s="60">
        <f t="shared" si="24"/>
        <v>0</v>
      </c>
      <c r="E309" s="60">
        <f t="shared" si="25"/>
        <v>0</v>
      </c>
      <c r="F309" s="60">
        <f>IF(C309&gt;Term*12,0,IF(C309=Term*12,-H308,PPMT(rate/12,C309,Amort*12,$C$7,0,0)))</f>
        <v>0</v>
      </c>
      <c r="G309" s="58">
        <f t="shared" si="22"/>
        <v>0</v>
      </c>
      <c r="H309" s="49">
        <f t="shared" si="26"/>
        <v>0</v>
      </c>
    </row>
    <row r="310" spans="3:8" ht="15" customHeight="1" x14ac:dyDescent="0.35">
      <c r="C310" s="49">
        <f t="shared" si="23"/>
        <v>296</v>
      </c>
      <c r="D310" s="60">
        <f t="shared" si="24"/>
        <v>0</v>
      </c>
      <c r="E310" s="60">
        <f t="shared" si="25"/>
        <v>0</v>
      </c>
      <c r="F310" s="60">
        <f>IF(C310&gt;Term*12,0,IF(C310=Term*12,-H309,PPMT(rate/12,C310,Amort*12,$C$7,0,0)))</f>
        <v>0</v>
      </c>
      <c r="G310" s="58">
        <f t="shared" si="22"/>
        <v>0</v>
      </c>
      <c r="H310" s="49">
        <f t="shared" si="26"/>
        <v>0</v>
      </c>
    </row>
    <row r="311" spans="3:8" ht="15" customHeight="1" x14ac:dyDescent="0.35">
      <c r="C311" s="49">
        <f t="shared" si="23"/>
        <v>297</v>
      </c>
      <c r="D311" s="60">
        <f t="shared" si="24"/>
        <v>0</v>
      </c>
      <c r="E311" s="60">
        <f t="shared" si="25"/>
        <v>0</v>
      </c>
      <c r="F311" s="60">
        <f>IF(C311&gt;Term*12,0,IF(C311=Term*12,-H310,PPMT(rate/12,C311,Amort*12,$C$7,0,0)))</f>
        <v>0</v>
      </c>
      <c r="G311" s="58">
        <f t="shared" si="22"/>
        <v>0</v>
      </c>
      <c r="H311" s="49">
        <f t="shared" si="26"/>
        <v>0</v>
      </c>
    </row>
    <row r="312" spans="3:8" ht="15" customHeight="1" x14ac:dyDescent="0.35">
      <c r="C312" s="49">
        <f t="shared" si="23"/>
        <v>298</v>
      </c>
      <c r="D312" s="60">
        <f t="shared" si="24"/>
        <v>0</v>
      </c>
      <c r="E312" s="60">
        <f t="shared" si="25"/>
        <v>0</v>
      </c>
      <c r="F312" s="60">
        <f>IF(C312&gt;Term*12,0,IF(C312=Term*12,-H311,PPMT(rate/12,C312,Amort*12,$C$7,0,0)))</f>
        <v>0</v>
      </c>
      <c r="G312" s="58">
        <f t="shared" si="22"/>
        <v>0</v>
      </c>
      <c r="H312" s="49">
        <f t="shared" si="26"/>
        <v>0</v>
      </c>
    </row>
    <row r="313" spans="3:8" ht="15" customHeight="1" x14ac:dyDescent="0.35">
      <c r="C313" s="49">
        <f t="shared" si="23"/>
        <v>299</v>
      </c>
      <c r="D313" s="60">
        <f t="shared" si="24"/>
        <v>0</v>
      </c>
      <c r="E313" s="60">
        <f t="shared" si="25"/>
        <v>0</v>
      </c>
      <c r="F313" s="60">
        <f>IF(C313&gt;Term*12,0,IF(C313=Term*12,-H312,PPMT(rate/12,C313,Amort*12,$C$7,0,0)))</f>
        <v>0</v>
      </c>
      <c r="G313" s="58">
        <f t="shared" si="22"/>
        <v>0</v>
      </c>
      <c r="H313" s="49">
        <f t="shared" si="26"/>
        <v>0</v>
      </c>
    </row>
    <row r="314" spans="3:8" ht="15" customHeight="1" x14ac:dyDescent="0.35">
      <c r="C314" s="49">
        <f t="shared" si="23"/>
        <v>300</v>
      </c>
      <c r="D314" s="60">
        <f t="shared" si="24"/>
        <v>0</v>
      </c>
      <c r="E314" s="60">
        <f t="shared" si="25"/>
        <v>0</v>
      </c>
      <c r="F314" s="60">
        <f>IF(C314&gt;Term*12,0,IF(C314=Term*12,-H313,PPMT(rate/12,C314,Amort*12,$C$7,0,0)))</f>
        <v>0</v>
      </c>
      <c r="G314" s="58">
        <f t="shared" si="22"/>
        <v>0</v>
      </c>
      <c r="H314" s="49">
        <f t="shared" si="26"/>
        <v>0</v>
      </c>
    </row>
    <row r="315" spans="3:8" ht="15" customHeight="1" x14ac:dyDescent="0.35">
      <c r="C315" s="49">
        <f t="shared" si="23"/>
        <v>301</v>
      </c>
      <c r="D315" s="60">
        <f t="shared" si="24"/>
        <v>0</v>
      </c>
      <c r="E315" s="60">
        <f t="shared" si="25"/>
        <v>0</v>
      </c>
      <c r="F315" s="60">
        <f>IF(C315&gt;Term*12,0,IF(C315=Term*12,-H314,PPMT(rate/12,C315,Amort*12,$C$7,0,0)))</f>
        <v>0</v>
      </c>
      <c r="G315" s="58">
        <f t="shared" si="22"/>
        <v>0</v>
      </c>
      <c r="H315" s="49">
        <f t="shared" si="26"/>
        <v>0</v>
      </c>
    </row>
    <row r="316" spans="3:8" ht="15" customHeight="1" x14ac:dyDescent="0.35">
      <c r="C316" s="49">
        <f t="shared" si="23"/>
        <v>302</v>
      </c>
      <c r="D316" s="60">
        <f t="shared" si="24"/>
        <v>0</v>
      </c>
      <c r="E316" s="60">
        <f t="shared" si="25"/>
        <v>0</v>
      </c>
      <c r="F316" s="60">
        <f>IF(C316&gt;Term*12,0,IF(C316=Term*12,-H315,PPMT(rate/12,C316,Amort*12,$C$7,0,0)))</f>
        <v>0</v>
      </c>
      <c r="G316" s="58">
        <f t="shared" si="22"/>
        <v>0</v>
      </c>
      <c r="H316" s="49">
        <f t="shared" si="26"/>
        <v>0</v>
      </c>
    </row>
    <row r="317" spans="3:8" ht="15" customHeight="1" x14ac:dyDescent="0.35">
      <c r="C317" s="49">
        <f t="shared" si="23"/>
        <v>303</v>
      </c>
      <c r="D317" s="60">
        <f t="shared" si="24"/>
        <v>0</v>
      </c>
      <c r="E317" s="60">
        <f t="shared" si="25"/>
        <v>0</v>
      </c>
      <c r="F317" s="60">
        <f>IF(C317&gt;Term*12,0,IF(C317=Term*12,-H316,PPMT(rate/12,C317,Amort*12,$C$7,0,0)))</f>
        <v>0</v>
      </c>
      <c r="G317" s="58">
        <f t="shared" si="22"/>
        <v>0</v>
      </c>
      <c r="H317" s="49">
        <f t="shared" si="26"/>
        <v>0</v>
      </c>
    </row>
    <row r="318" spans="3:8" ht="15" customHeight="1" x14ac:dyDescent="0.35">
      <c r="C318" s="49">
        <f t="shared" si="23"/>
        <v>304</v>
      </c>
      <c r="D318" s="60">
        <f t="shared" si="24"/>
        <v>0</v>
      </c>
      <c r="E318" s="60">
        <f t="shared" si="25"/>
        <v>0</v>
      </c>
      <c r="F318" s="60">
        <f>IF(C318&gt;Term*12,0,IF(C318=Term*12,-H317,PPMT(rate/12,C318,Amort*12,$C$7,0,0)))</f>
        <v>0</v>
      </c>
      <c r="G318" s="58">
        <f t="shared" si="22"/>
        <v>0</v>
      </c>
      <c r="H318" s="49">
        <f t="shared" si="26"/>
        <v>0</v>
      </c>
    </row>
    <row r="319" spans="3:8" ht="15" customHeight="1" x14ac:dyDescent="0.35">
      <c r="C319" s="49">
        <f t="shared" si="23"/>
        <v>305</v>
      </c>
      <c r="D319" s="60">
        <f t="shared" si="24"/>
        <v>0</v>
      </c>
      <c r="E319" s="60">
        <f t="shared" si="25"/>
        <v>0</v>
      </c>
      <c r="F319" s="60">
        <f>IF(C319&gt;Term*12,0,IF(C319=Term*12,-H318,PPMT(rate/12,C319,Amort*12,$C$7,0,0)))</f>
        <v>0</v>
      </c>
      <c r="G319" s="58">
        <f t="shared" si="22"/>
        <v>0</v>
      </c>
      <c r="H319" s="49">
        <f t="shared" si="26"/>
        <v>0</v>
      </c>
    </row>
    <row r="320" spans="3:8" ht="15" customHeight="1" x14ac:dyDescent="0.35">
      <c r="C320" s="49">
        <f t="shared" si="23"/>
        <v>306</v>
      </c>
      <c r="D320" s="60">
        <f t="shared" si="24"/>
        <v>0</v>
      </c>
      <c r="E320" s="60">
        <f t="shared" si="25"/>
        <v>0</v>
      </c>
      <c r="F320" s="60">
        <f>IF(C320&gt;Term*12,0,IF(C320=Term*12,-H319,PPMT(rate/12,C320,Amort*12,$C$7,0,0)))</f>
        <v>0</v>
      </c>
      <c r="G320" s="58">
        <f t="shared" si="22"/>
        <v>0</v>
      </c>
      <c r="H320" s="49">
        <f t="shared" si="26"/>
        <v>0</v>
      </c>
    </row>
    <row r="321" spans="3:8" ht="15" customHeight="1" x14ac:dyDescent="0.35">
      <c r="C321" s="49">
        <f t="shared" si="23"/>
        <v>307</v>
      </c>
      <c r="D321" s="60">
        <f t="shared" si="24"/>
        <v>0</v>
      </c>
      <c r="E321" s="60">
        <f t="shared" si="25"/>
        <v>0</v>
      </c>
      <c r="F321" s="60">
        <f>IF(C321&gt;Term*12,0,IF(C321=Term*12,-H320,PPMT(rate/12,C321,Amort*12,$C$7,0,0)))</f>
        <v>0</v>
      </c>
      <c r="G321" s="58">
        <f t="shared" si="22"/>
        <v>0</v>
      </c>
      <c r="H321" s="49">
        <f t="shared" si="26"/>
        <v>0</v>
      </c>
    </row>
    <row r="322" spans="3:8" ht="15" customHeight="1" x14ac:dyDescent="0.35">
      <c r="C322" s="49">
        <f t="shared" si="23"/>
        <v>308</v>
      </c>
      <c r="D322" s="60">
        <f t="shared" si="24"/>
        <v>0</v>
      </c>
      <c r="E322" s="60">
        <f t="shared" si="25"/>
        <v>0</v>
      </c>
      <c r="F322" s="60">
        <f>IF(C322&gt;Term*12,0,IF(C322=Term*12,-H321,PPMT(rate/12,C322,Amort*12,$C$7,0,0)))</f>
        <v>0</v>
      </c>
      <c r="G322" s="58">
        <f t="shared" si="22"/>
        <v>0</v>
      </c>
      <c r="H322" s="49">
        <f t="shared" si="26"/>
        <v>0</v>
      </c>
    </row>
    <row r="323" spans="3:8" ht="15" customHeight="1" x14ac:dyDescent="0.35">
      <c r="C323" s="49">
        <f t="shared" si="23"/>
        <v>309</v>
      </c>
      <c r="D323" s="60">
        <f t="shared" si="24"/>
        <v>0</v>
      </c>
      <c r="E323" s="60">
        <f t="shared" si="25"/>
        <v>0</v>
      </c>
      <c r="F323" s="60">
        <f>IF(C323&gt;Term*12,0,IF(C323=Term*12,-H322,PPMT(rate/12,C323,Amort*12,$C$7,0,0)))</f>
        <v>0</v>
      </c>
      <c r="G323" s="58">
        <f t="shared" si="22"/>
        <v>0</v>
      </c>
      <c r="H323" s="49">
        <f t="shared" si="26"/>
        <v>0</v>
      </c>
    </row>
    <row r="324" spans="3:8" ht="15" customHeight="1" x14ac:dyDescent="0.35">
      <c r="C324" s="49">
        <f t="shared" si="23"/>
        <v>310</v>
      </c>
      <c r="D324" s="60">
        <f t="shared" si="24"/>
        <v>0</v>
      </c>
      <c r="E324" s="60">
        <f t="shared" si="25"/>
        <v>0</v>
      </c>
      <c r="F324" s="60">
        <f>IF(C324&gt;Term*12,0,IF(C324=Term*12,-H323,PPMT(rate/12,C324,Amort*12,$C$7,0,0)))</f>
        <v>0</v>
      </c>
      <c r="G324" s="58">
        <f t="shared" si="22"/>
        <v>0</v>
      </c>
      <c r="H324" s="49">
        <f t="shared" si="26"/>
        <v>0</v>
      </c>
    </row>
    <row r="325" spans="3:8" ht="15" customHeight="1" x14ac:dyDescent="0.35">
      <c r="C325" s="49">
        <f t="shared" si="23"/>
        <v>311</v>
      </c>
      <c r="D325" s="60">
        <f t="shared" si="24"/>
        <v>0</v>
      </c>
      <c r="E325" s="60">
        <f t="shared" si="25"/>
        <v>0</v>
      </c>
      <c r="F325" s="60">
        <f>IF(C325&gt;Term*12,0,IF(C325=Term*12,-H324,PPMT(rate/12,C325,Amort*12,$C$7,0,0)))</f>
        <v>0</v>
      </c>
      <c r="G325" s="58">
        <f t="shared" si="22"/>
        <v>0</v>
      </c>
      <c r="H325" s="49">
        <f t="shared" si="26"/>
        <v>0</v>
      </c>
    </row>
    <row r="326" spans="3:8" ht="15" customHeight="1" x14ac:dyDescent="0.35">
      <c r="C326" s="49">
        <f t="shared" si="23"/>
        <v>312</v>
      </c>
      <c r="D326" s="60">
        <f t="shared" si="24"/>
        <v>0</v>
      </c>
      <c r="E326" s="60">
        <f t="shared" si="25"/>
        <v>0</v>
      </c>
      <c r="F326" s="60">
        <f>IF(C326&gt;Term*12,0,IF(C326=Term*12,-H325,PPMT(rate/12,C326,Amort*12,$C$7,0,0)))</f>
        <v>0</v>
      </c>
      <c r="G326" s="58">
        <f t="shared" si="22"/>
        <v>0</v>
      </c>
      <c r="H326" s="49">
        <f t="shared" si="26"/>
        <v>0</v>
      </c>
    </row>
    <row r="327" spans="3:8" ht="15" customHeight="1" x14ac:dyDescent="0.35">
      <c r="C327" s="49">
        <f t="shared" si="23"/>
        <v>313</v>
      </c>
      <c r="D327" s="60">
        <f t="shared" si="24"/>
        <v>0</v>
      </c>
      <c r="E327" s="60">
        <f t="shared" si="25"/>
        <v>0</v>
      </c>
      <c r="F327" s="60">
        <f>IF(C327&gt;Term*12,0,IF(C327=Term*12,-H326,PPMT(rate/12,C327,Amort*12,$C$7,0,0)))</f>
        <v>0</v>
      </c>
      <c r="G327" s="58">
        <f t="shared" si="22"/>
        <v>0</v>
      </c>
      <c r="H327" s="49">
        <f t="shared" si="26"/>
        <v>0</v>
      </c>
    </row>
    <row r="328" spans="3:8" ht="15" customHeight="1" x14ac:dyDescent="0.35">
      <c r="C328" s="49">
        <f t="shared" si="23"/>
        <v>314</v>
      </c>
      <c r="D328" s="60">
        <f t="shared" si="24"/>
        <v>0</v>
      </c>
      <c r="E328" s="60">
        <f t="shared" si="25"/>
        <v>0</v>
      </c>
      <c r="F328" s="60">
        <f>IF(C328&gt;Term*12,0,IF(C328=Term*12,-H327,PPMT(rate/12,C328,Amort*12,$C$7,0,0)))</f>
        <v>0</v>
      </c>
      <c r="G328" s="58">
        <f t="shared" si="22"/>
        <v>0</v>
      </c>
      <c r="H328" s="49">
        <f t="shared" si="26"/>
        <v>0</v>
      </c>
    </row>
    <row r="329" spans="3:8" ht="15" customHeight="1" x14ac:dyDescent="0.35">
      <c r="C329" s="49">
        <f t="shared" si="23"/>
        <v>315</v>
      </c>
      <c r="D329" s="60">
        <f t="shared" si="24"/>
        <v>0</v>
      </c>
      <c r="E329" s="60">
        <f t="shared" si="25"/>
        <v>0</v>
      </c>
      <c r="F329" s="60">
        <f>IF(C329&gt;Term*12,0,IF(C329=Term*12,-H328,PPMT(rate/12,C329,Amort*12,$C$7,0,0)))</f>
        <v>0</v>
      </c>
      <c r="G329" s="58">
        <f t="shared" si="22"/>
        <v>0</v>
      </c>
      <c r="H329" s="49">
        <f t="shared" si="26"/>
        <v>0</v>
      </c>
    </row>
    <row r="330" spans="3:8" ht="15" customHeight="1" x14ac:dyDescent="0.35">
      <c r="C330" s="49">
        <f t="shared" si="23"/>
        <v>316</v>
      </c>
      <c r="D330" s="60">
        <f t="shared" si="24"/>
        <v>0</v>
      </c>
      <c r="E330" s="60">
        <f t="shared" si="25"/>
        <v>0</v>
      </c>
      <c r="F330" s="60">
        <f>IF(C330&gt;Term*12,0,IF(C330=Term*12,-H329,PPMT(rate/12,C330,Amort*12,$C$7,0,0)))</f>
        <v>0</v>
      </c>
      <c r="G330" s="58">
        <f t="shared" si="22"/>
        <v>0</v>
      </c>
      <c r="H330" s="49">
        <f t="shared" si="26"/>
        <v>0</v>
      </c>
    </row>
    <row r="331" spans="3:8" ht="15" customHeight="1" x14ac:dyDescent="0.35">
      <c r="C331" s="49">
        <f t="shared" si="23"/>
        <v>317</v>
      </c>
      <c r="D331" s="60">
        <f t="shared" si="24"/>
        <v>0</v>
      </c>
      <c r="E331" s="60">
        <f t="shared" si="25"/>
        <v>0</v>
      </c>
      <c r="F331" s="60">
        <f>IF(C331&gt;Term*12,0,IF(C331=Term*12,-H330,PPMT(rate/12,C331,Amort*12,$C$7,0,0)))</f>
        <v>0</v>
      </c>
      <c r="G331" s="58">
        <f t="shared" si="22"/>
        <v>0</v>
      </c>
      <c r="H331" s="49">
        <f t="shared" si="26"/>
        <v>0</v>
      </c>
    </row>
    <row r="332" spans="3:8" ht="15" customHeight="1" x14ac:dyDescent="0.35">
      <c r="C332" s="49">
        <f t="shared" si="23"/>
        <v>318</v>
      </c>
      <c r="D332" s="60">
        <f t="shared" si="24"/>
        <v>0</v>
      </c>
      <c r="E332" s="60">
        <f t="shared" si="25"/>
        <v>0</v>
      </c>
      <c r="F332" s="60">
        <f>IF(C332&gt;Term*12,0,IF(C332=Term*12,-H331,PPMT(rate/12,C332,Amort*12,$C$7,0,0)))</f>
        <v>0</v>
      </c>
      <c r="G332" s="58">
        <f t="shared" si="22"/>
        <v>0</v>
      </c>
      <c r="H332" s="49">
        <f t="shared" si="26"/>
        <v>0</v>
      </c>
    </row>
    <row r="333" spans="3:8" ht="15" customHeight="1" x14ac:dyDescent="0.35">
      <c r="C333" s="49">
        <f t="shared" si="23"/>
        <v>319</v>
      </c>
      <c r="D333" s="60">
        <f t="shared" si="24"/>
        <v>0</v>
      </c>
      <c r="E333" s="60">
        <f t="shared" si="25"/>
        <v>0</v>
      </c>
      <c r="F333" s="60">
        <f>IF(C333&gt;Term*12,0,IF(C333=Term*12,-H332,PPMT(rate/12,C333,Amort*12,$C$7,0,0)))</f>
        <v>0</v>
      </c>
      <c r="G333" s="58">
        <f t="shared" si="22"/>
        <v>0</v>
      </c>
      <c r="H333" s="49">
        <f t="shared" si="26"/>
        <v>0</v>
      </c>
    </row>
    <row r="334" spans="3:8" ht="15" customHeight="1" x14ac:dyDescent="0.35">
      <c r="C334" s="49">
        <f t="shared" si="23"/>
        <v>320</v>
      </c>
      <c r="D334" s="60">
        <f t="shared" si="24"/>
        <v>0</v>
      </c>
      <c r="E334" s="60">
        <f t="shared" si="25"/>
        <v>0</v>
      </c>
      <c r="F334" s="60">
        <f>IF(C334&gt;Term*12,0,IF(C334=Term*12,-H333,PPMT(rate/12,C334,Amort*12,$C$7,0,0)))</f>
        <v>0</v>
      </c>
      <c r="G334" s="58">
        <f t="shared" si="22"/>
        <v>0</v>
      </c>
      <c r="H334" s="49">
        <f t="shared" si="26"/>
        <v>0</v>
      </c>
    </row>
    <row r="335" spans="3:8" ht="15" customHeight="1" x14ac:dyDescent="0.35">
      <c r="C335" s="49">
        <f t="shared" si="23"/>
        <v>321</v>
      </c>
      <c r="D335" s="60">
        <f t="shared" si="24"/>
        <v>0</v>
      </c>
      <c r="E335" s="60">
        <f t="shared" si="25"/>
        <v>0</v>
      </c>
      <c r="F335" s="60">
        <f>IF(C335&gt;Term*12,0,IF(C335=Term*12,-H334,PPMT(rate/12,C335,Amort*12,$C$7,0,0)))</f>
        <v>0</v>
      </c>
      <c r="G335" s="58">
        <f t="shared" ref="G335:G374" si="27">D335*rate/12*-1</f>
        <v>0</v>
      </c>
      <c r="H335" s="49">
        <f t="shared" si="26"/>
        <v>0</v>
      </c>
    </row>
    <row r="336" spans="3:8" ht="15" customHeight="1" x14ac:dyDescent="0.35">
      <c r="C336" s="49">
        <f t="shared" ref="C336:C345" si="28">C335+1</f>
        <v>322</v>
      </c>
      <c r="D336" s="60">
        <f t="shared" ref="D336:D374" si="29">H335</f>
        <v>0</v>
      </c>
      <c r="E336" s="60">
        <f t="shared" ref="E336:E374" si="30">F336+G336</f>
        <v>0</v>
      </c>
      <c r="F336" s="60">
        <f>IF(C336&gt;Term*12,0,IF(C336=Term*12,-H335,PPMT(rate/12,C336,Amort*12,$C$7,0,0)))</f>
        <v>0</v>
      </c>
      <c r="G336" s="58">
        <f t="shared" si="27"/>
        <v>0</v>
      </c>
      <c r="H336" s="49">
        <f t="shared" si="26"/>
        <v>0</v>
      </c>
    </row>
    <row r="337" spans="3:8" ht="15" customHeight="1" x14ac:dyDescent="0.35">
      <c r="C337" s="49">
        <f t="shared" si="28"/>
        <v>323</v>
      </c>
      <c r="D337" s="60">
        <f t="shared" si="29"/>
        <v>0</v>
      </c>
      <c r="E337" s="60">
        <f t="shared" si="30"/>
        <v>0</v>
      </c>
      <c r="F337" s="60">
        <f>IF(C337&gt;Term*12,0,IF(C337=Term*12,-H336,PPMT(rate/12,C337,Amort*12,$C$7,0,0)))</f>
        <v>0</v>
      </c>
      <c r="G337" s="58">
        <f t="shared" si="27"/>
        <v>0</v>
      </c>
      <c r="H337" s="49">
        <f t="shared" si="26"/>
        <v>0</v>
      </c>
    </row>
    <row r="338" spans="3:8" ht="15" customHeight="1" x14ac:dyDescent="0.35">
      <c r="C338" s="49">
        <f t="shared" si="28"/>
        <v>324</v>
      </c>
      <c r="D338" s="60">
        <f t="shared" si="29"/>
        <v>0</v>
      </c>
      <c r="E338" s="60">
        <f t="shared" si="30"/>
        <v>0</v>
      </c>
      <c r="F338" s="60">
        <f>IF(C338&gt;Term*12,0,IF(C338=Term*12,-H337,PPMT(rate/12,C338,Amort*12,$C$7,0,0)))</f>
        <v>0</v>
      </c>
      <c r="G338" s="58">
        <f t="shared" si="27"/>
        <v>0</v>
      </c>
      <c r="H338" s="49">
        <f t="shared" si="26"/>
        <v>0</v>
      </c>
    </row>
    <row r="339" spans="3:8" ht="15" customHeight="1" x14ac:dyDescent="0.35">
      <c r="C339" s="49">
        <f t="shared" si="28"/>
        <v>325</v>
      </c>
      <c r="D339" s="60">
        <f t="shared" si="29"/>
        <v>0</v>
      </c>
      <c r="E339" s="60">
        <f t="shared" si="30"/>
        <v>0</v>
      </c>
      <c r="F339" s="60">
        <f>IF(C339&gt;Term*12,0,IF(C339=Term*12,-H338,PPMT(rate/12,C339,Amort*12,$C$7,0,0)))</f>
        <v>0</v>
      </c>
      <c r="G339" s="58">
        <f t="shared" si="27"/>
        <v>0</v>
      </c>
      <c r="H339" s="49">
        <f t="shared" si="26"/>
        <v>0</v>
      </c>
    </row>
    <row r="340" spans="3:8" ht="15" customHeight="1" x14ac:dyDescent="0.35">
      <c r="C340" s="49">
        <f t="shared" si="28"/>
        <v>326</v>
      </c>
      <c r="D340" s="60">
        <f t="shared" si="29"/>
        <v>0</v>
      </c>
      <c r="E340" s="60">
        <f t="shared" si="30"/>
        <v>0</v>
      </c>
      <c r="F340" s="60">
        <f>IF(C340&gt;Term*12,0,IF(C340=Term*12,-H339,PPMT(rate/12,C340,Amort*12,$C$7,0,0)))</f>
        <v>0</v>
      </c>
      <c r="G340" s="58">
        <f t="shared" si="27"/>
        <v>0</v>
      </c>
      <c r="H340" s="49">
        <f t="shared" si="26"/>
        <v>0</v>
      </c>
    </row>
    <row r="341" spans="3:8" ht="15" customHeight="1" x14ac:dyDescent="0.35">
      <c r="C341" s="49">
        <f t="shared" si="28"/>
        <v>327</v>
      </c>
      <c r="D341" s="60">
        <f t="shared" si="29"/>
        <v>0</v>
      </c>
      <c r="E341" s="60">
        <f t="shared" si="30"/>
        <v>0</v>
      </c>
      <c r="F341" s="60">
        <f>IF(C341&gt;Term*12,0,IF(C341=Term*12,-H340,PPMT(rate/12,C341,Amort*12,$C$7,0,0)))</f>
        <v>0</v>
      </c>
      <c r="G341" s="58">
        <f t="shared" si="27"/>
        <v>0</v>
      </c>
      <c r="H341" s="49">
        <f t="shared" si="26"/>
        <v>0</v>
      </c>
    </row>
    <row r="342" spans="3:8" ht="15" customHeight="1" x14ac:dyDescent="0.35">
      <c r="C342" s="49">
        <f t="shared" si="28"/>
        <v>328</v>
      </c>
      <c r="D342" s="60">
        <f t="shared" si="29"/>
        <v>0</v>
      </c>
      <c r="E342" s="60">
        <f t="shared" si="30"/>
        <v>0</v>
      </c>
      <c r="F342" s="60">
        <f>IF(C342&gt;Term*12,0,IF(C342=Term*12,-H341,PPMT(rate/12,C342,Amort*12,$C$7,0,0)))</f>
        <v>0</v>
      </c>
      <c r="G342" s="58">
        <f t="shared" si="27"/>
        <v>0</v>
      </c>
      <c r="H342" s="49">
        <f t="shared" si="26"/>
        <v>0</v>
      </c>
    </row>
    <row r="343" spans="3:8" ht="15" customHeight="1" x14ac:dyDescent="0.35">
      <c r="C343" s="49">
        <f t="shared" si="28"/>
        <v>329</v>
      </c>
      <c r="D343" s="60">
        <f t="shared" si="29"/>
        <v>0</v>
      </c>
      <c r="E343" s="60">
        <f t="shared" si="30"/>
        <v>0</v>
      </c>
      <c r="F343" s="60">
        <f>IF(C343&gt;Term*12,0,IF(C343=Term*12,-H342,PPMT(rate/12,C343,Amort*12,$C$7,0,0)))</f>
        <v>0</v>
      </c>
      <c r="G343" s="58">
        <f t="shared" si="27"/>
        <v>0</v>
      </c>
      <c r="H343" s="49">
        <f t="shared" si="26"/>
        <v>0</v>
      </c>
    </row>
    <row r="344" spans="3:8" ht="15" customHeight="1" x14ac:dyDescent="0.35">
      <c r="C344" s="49">
        <f t="shared" si="28"/>
        <v>330</v>
      </c>
      <c r="D344" s="60">
        <f t="shared" si="29"/>
        <v>0</v>
      </c>
      <c r="E344" s="60">
        <f t="shared" si="30"/>
        <v>0</v>
      </c>
      <c r="F344" s="60">
        <f>IF(C344&gt;Term*12,0,IF(C344=Term*12,-H343,PPMT(rate/12,C344,Amort*12,$C$7,0,0)))</f>
        <v>0</v>
      </c>
      <c r="G344" s="58">
        <f t="shared" si="27"/>
        <v>0</v>
      </c>
      <c r="H344" s="49">
        <f t="shared" si="26"/>
        <v>0</v>
      </c>
    </row>
    <row r="345" spans="3:8" ht="15" customHeight="1" x14ac:dyDescent="0.35">
      <c r="C345" s="49">
        <f t="shared" si="28"/>
        <v>331</v>
      </c>
      <c r="D345" s="60">
        <f t="shared" si="29"/>
        <v>0</v>
      </c>
      <c r="E345" s="60">
        <f t="shared" si="30"/>
        <v>0</v>
      </c>
      <c r="F345" s="60">
        <f>IF(C345&gt;Term*12,0,IF(C345=Term*12,-H344,PPMT(rate/12,C345,Amort*12,$C$7,0,0)))</f>
        <v>0</v>
      </c>
      <c r="G345" s="58">
        <f t="shared" si="27"/>
        <v>0</v>
      </c>
      <c r="H345" s="49">
        <f t="shared" si="26"/>
        <v>0</v>
      </c>
    </row>
    <row r="346" spans="3:8" ht="15" customHeight="1" x14ac:dyDescent="0.35">
      <c r="C346" s="49">
        <f t="shared" ref="C346:C363" si="31">C345+1</f>
        <v>332</v>
      </c>
      <c r="D346" s="60">
        <f t="shared" si="29"/>
        <v>0</v>
      </c>
      <c r="E346" s="60">
        <f t="shared" si="30"/>
        <v>0</v>
      </c>
      <c r="F346" s="60">
        <f>IF(C346&gt;Term*12,0,IF(C346=Term*12,-H345,PPMT(rate/12,C346,Amort*12,$C$7,0,0)))</f>
        <v>0</v>
      </c>
      <c r="G346" s="58">
        <f t="shared" si="27"/>
        <v>0</v>
      </c>
      <c r="H346" s="49">
        <f t="shared" ref="H346:H363" si="32">D346+F346</f>
        <v>0</v>
      </c>
    </row>
    <row r="347" spans="3:8" ht="15" customHeight="1" x14ac:dyDescent="0.35">
      <c r="C347" s="49">
        <f t="shared" si="31"/>
        <v>333</v>
      </c>
      <c r="D347" s="60">
        <f t="shared" si="29"/>
        <v>0</v>
      </c>
      <c r="E347" s="60">
        <f t="shared" si="30"/>
        <v>0</v>
      </c>
      <c r="F347" s="60">
        <f>IF(C347&gt;Term*12,0,IF(C347=Term*12,-H346,PPMT(rate/12,C347,Amort*12,$C$7,0,0)))</f>
        <v>0</v>
      </c>
      <c r="G347" s="58">
        <f t="shared" si="27"/>
        <v>0</v>
      </c>
      <c r="H347" s="49">
        <f t="shared" si="32"/>
        <v>0</v>
      </c>
    </row>
    <row r="348" spans="3:8" ht="15" customHeight="1" x14ac:dyDescent="0.35">
      <c r="C348" s="49">
        <f t="shared" si="31"/>
        <v>334</v>
      </c>
      <c r="D348" s="60">
        <f t="shared" si="29"/>
        <v>0</v>
      </c>
      <c r="E348" s="60">
        <f t="shared" si="30"/>
        <v>0</v>
      </c>
      <c r="F348" s="60">
        <f>IF(C348&gt;Term*12,0,IF(C348=Term*12,-H347,PPMT(rate/12,C348,Amort*12,$C$7,0,0)))</f>
        <v>0</v>
      </c>
      <c r="G348" s="58">
        <f t="shared" si="27"/>
        <v>0</v>
      </c>
      <c r="H348" s="49">
        <f t="shared" si="32"/>
        <v>0</v>
      </c>
    </row>
    <row r="349" spans="3:8" ht="15" customHeight="1" x14ac:dyDescent="0.35">
      <c r="C349" s="49">
        <f t="shared" si="31"/>
        <v>335</v>
      </c>
      <c r="D349" s="60">
        <f t="shared" si="29"/>
        <v>0</v>
      </c>
      <c r="E349" s="60">
        <f t="shared" si="30"/>
        <v>0</v>
      </c>
      <c r="F349" s="60">
        <f>IF(C349&gt;Term*12,0,IF(C349=Term*12,-H348,PPMT(rate/12,C349,Amort*12,$C$7,0,0)))</f>
        <v>0</v>
      </c>
      <c r="G349" s="58">
        <f t="shared" si="27"/>
        <v>0</v>
      </c>
      <c r="H349" s="49">
        <f t="shared" si="32"/>
        <v>0</v>
      </c>
    </row>
    <row r="350" spans="3:8" ht="15" customHeight="1" x14ac:dyDescent="0.35">
      <c r="C350" s="49">
        <f t="shared" si="31"/>
        <v>336</v>
      </c>
      <c r="D350" s="60">
        <f t="shared" si="29"/>
        <v>0</v>
      </c>
      <c r="E350" s="60">
        <f t="shared" si="30"/>
        <v>0</v>
      </c>
      <c r="F350" s="60">
        <f>IF(C350&gt;Term*12,0,IF(C350=Term*12,-H349,PPMT(rate/12,C350,Amort*12,$C$7,0,0)))</f>
        <v>0</v>
      </c>
      <c r="G350" s="58">
        <f t="shared" si="27"/>
        <v>0</v>
      </c>
      <c r="H350" s="49">
        <f t="shared" si="32"/>
        <v>0</v>
      </c>
    </row>
    <row r="351" spans="3:8" ht="15" customHeight="1" x14ac:dyDescent="0.35">
      <c r="C351" s="49">
        <f t="shared" si="31"/>
        <v>337</v>
      </c>
      <c r="D351" s="60">
        <f t="shared" si="29"/>
        <v>0</v>
      </c>
      <c r="E351" s="60">
        <f t="shared" si="30"/>
        <v>0</v>
      </c>
      <c r="F351" s="60">
        <f>IF(C351&gt;Term*12,0,IF(C351=Term*12,-H350,PPMT(rate/12,C351,Amort*12,$C$7,0,0)))</f>
        <v>0</v>
      </c>
      <c r="G351" s="58">
        <f t="shared" si="27"/>
        <v>0</v>
      </c>
      <c r="H351" s="49">
        <f t="shared" si="32"/>
        <v>0</v>
      </c>
    </row>
    <row r="352" spans="3:8" ht="15" customHeight="1" x14ac:dyDescent="0.35">
      <c r="C352" s="49">
        <f t="shared" si="31"/>
        <v>338</v>
      </c>
      <c r="D352" s="60">
        <f t="shared" si="29"/>
        <v>0</v>
      </c>
      <c r="E352" s="60">
        <f t="shared" si="30"/>
        <v>0</v>
      </c>
      <c r="F352" s="60">
        <f>IF(C352&gt;Term*12,0,IF(C352=Term*12,-H351,PPMT(rate/12,C352,Amort*12,$C$7,0,0)))</f>
        <v>0</v>
      </c>
      <c r="G352" s="58">
        <f t="shared" si="27"/>
        <v>0</v>
      </c>
      <c r="H352" s="49">
        <f t="shared" si="32"/>
        <v>0</v>
      </c>
    </row>
    <row r="353" spans="3:8" ht="15" customHeight="1" x14ac:dyDescent="0.35">
      <c r="C353" s="49">
        <f t="shared" si="31"/>
        <v>339</v>
      </c>
      <c r="D353" s="60">
        <f t="shared" si="29"/>
        <v>0</v>
      </c>
      <c r="E353" s="60">
        <f t="shared" si="30"/>
        <v>0</v>
      </c>
      <c r="F353" s="60">
        <f>IF(C353&gt;Term*12,0,IF(C353=Term*12,-H352,PPMT(rate/12,C353,Amort*12,$C$7,0,0)))</f>
        <v>0</v>
      </c>
      <c r="G353" s="58">
        <f t="shared" si="27"/>
        <v>0</v>
      </c>
      <c r="H353" s="49">
        <f t="shared" si="32"/>
        <v>0</v>
      </c>
    </row>
    <row r="354" spans="3:8" ht="15" customHeight="1" x14ac:dyDescent="0.35">
      <c r="C354" s="49">
        <f t="shared" si="31"/>
        <v>340</v>
      </c>
      <c r="D354" s="60">
        <f t="shared" si="29"/>
        <v>0</v>
      </c>
      <c r="E354" s="60">
        <f t="shared" si="30"/>
        <v>0</v>
      </c>
      <c r="F354" s="60">
        <f>IF(C354&gt;Term*12,0,IF(C354=Term*12,-H353,PPMT(rate/12,C354,Amort*12,$C$7,0,0)))</f>
        <v>0</v>
      </c>
      <c r="G354" s="58">
        <f t="shared" si="27"/>
        <v>0</v>
      </c>
      <c r="H354" s="49">
        <f t="shared" si="32"/>
        <v>0</v>
      </c>
    </row>
    <row r="355" spans="3:8" ht="15" customHeight="1" x14ac:dyDescent="0.35">
      <c r="C355" s="49">
        <f t="shared" si="31"/>
        <v>341</v>
      </c>
      <c r="D355" s="60">
        <f t="shared" si="29"/>
        <v>0</v>
      </c>
      <c r="E355" s="60">
        <f t="shared" si="30"/>
        <v>0</v>
      </c>
      <c r="F355" s="60">
        <f>IF(C355&gt;Term*12,0,IF(C355=Term*12,-H354,PPMT(rate/12,C355,Amort*12,$C$7,0,0)))</f>
        <v>0</v>
      </c>
      <c r="G355" s="58">
        <f t="shared" si="27"/>
        <v>0</v>
      </c>
      <c r="H355" s="49">
        <f t="shared" si="32"/>
        <v>0</v>
      </c>
    </row>
    <row r="356" spans="3:8" ht="15" customHeight="1" x14ac:dyDescent="0.35">
      <c r="C356" s="49">
        <f t="shared" si="31"/>
        <v>342</v>
      </c>
      <c r="D356" s="60">
        <f t="shared" si="29"/>
        <v>0</v>
      </c>
      <c r="E356" s="60">
        <f t="shared" si="30"/>
        <v>0</v>
      </c>
      <c r="F356" s="60">
        <f>IF(C356&gt;Term*12,0,IF(C356=Term*12,-H355,PPMT(rate/12,C356,Amort*12,$C$7,0,0)))</f>
        <v>0</v>
      </c>
      <c r="G356" s="58">
        <f t="shared" si="27"/>
        <v>0</v>
      </c>
      <c r="H356" s="49">
        <f t="shared" si="32"/>
        <v>0</v>
      </c>
    </row>
    <row r="357" spans="3:8" ht="15" customHeight="1" x14ac:dyDescent="0.35">
      <c r="C357" s="49">
        <f t="shared" si="31"/>
        <v>343</v>
      </c>
      <c r="D357" s="60">
        <f t="shared" si="29"/>
        <v>0</v>
      </c>
      <c r="E357" s="60">
        <f t="shared" si="30"/>
        <v>0</v>
      </c>
      <c r="F357" s="60">
        <f>IF(C357&gt;Term*12,0,IF(C357=Term*12,-H356,PPMT(rate/12,C357,Amort*12,$C$7,0,0)))</f>
        <v>0</v>
      </c>
      <c r="G357" s="58">
        <f t="shared" si="27"/>
        <v>0</v>
      </c>
      <c r="H357" s="49">
        <f t="shared" si="32"/>
        <v>0</v>
      </c>
    </row>
    <row r="358" spans="3:8" ht="15" customHeight="1" x14ac:dyDescent="0.35">
      <c r="C358" s="49">
        <f t="shared" si="31"/>
        <v>344</v>
      </c>
      <c r="D358" s="60">
        <f t="shared" si="29"/>
        <v>0</v>
      </c>
      <c r="E358" s="60">
        <f t="shared" si="30"/>
        <v>0</v>
      </c>
      <c r="F358" s="60">
        <f>IF(C358&gt;Term*12,0,IF(C358=Term*12,-H357,PPMT(rate/12,C358,Amort*12,$C$7,0,0)))</f>
        <v>0</v>
      </c>
      <c r="G358" s="58">
        <f t="shared" si="27"/>
        <v>0</v>
      </c>
      <c r="H358" s="49">
        <f t="shared" si="32"/>
        <v>0</v>
      </c>
    </row>
    <row r="359" spans="3:8" ht="15" customHeight="1" x14ac:dyDescent="0.35">
      <c r="C359" s="49">
        <f t="shared" si="31"/>
        <v>345</v>
      </c>
      <c r="D359" s="60">
        <f t="shared" si="29"/>
        <v>0</v>
      </c>
      <c r="E359" s="60">
        <f t="shared" si="30"/>
        <v>0</v>
      </c>
      <c r="F359" s="60">
        <f>IF(C359&gt;Term*12,0,IF(C359=Term*12,-H358,PPMT(rate/12,C359,Amort*12,$C$7,0,0)))</f>
        <v>0</v>
      </c>
      <c r="G359" s="58">
        <f t="shared" si="27"/>
        <v>0</v>
      </c>
      <c r="H359" s="49">
        <f t="shared" si="32"/>
        <v>0</v>
      </c>
    </row>
    <row r="360" spans="3:8" ht="15" customHeight="1" x14ac:dyDescent="0.35">
      <c r="C360" s="49">
        <f t="shared" si="31"/>
        <v>346</v>
      </c>
      <c r="D360" s="60">
        <f t="shared" si="29"/>
        <v>0</v>
      </c>
      <c r="E360" s="60">
        <f t="shared" si="30"/>
        <v>0</v>
      </c>
      <c r="F360" s="60">
        <f>IF(C360&gt;Term*12,0,IF(C360=Term*12,-H359,PPMT(rate/12,C360,Amort*12,$C$7,0,0)))</f>
        <v>0</v>
      </c>
      <c r="G360" s="58">
        <f t="shared" si="27"/>
        <v>0</v>
      </c>
      <c r="H360" s="49">
        <f t="shared" si="32"/>
        <v>0</v>
      </c>
    </row>
    <row r="361" spans="3:8" ht="15" customHeight="1" x14ac:dyDescent="0.35">
      <c r="C361" s="49">
        <f t="shared" si="31"/>
        <v>347</v>
      </c>
      <c r="D361" s="60">
        <f t="shared" si="29"/>
        <v>0</v>
      </c>
      <c r="E361" s="60">
        <f t="shared" si="30"/>
        <v>0</v>
      </c>
      <c r="F361" s="60">
        <f>IF(C361&gt;Term*12,0,IF(C361=Term*12,-H360,PPMT(rate/12,C361,Amort*12,$C$7,0,0)))</f>
        <v>0</v>
      </c>
      <c r="G361" s="58">
        <f t="shared" si="27"/>
        <v>0</v>
      </c>
      <c r="H361" s="49">
        <f t="shared" si="32"/>
        <v>0</v>
      </c>
    </row>
    <row r="362" spans="3:8" ht="15" customHeight="1" x14ac:dyDescent="0.35">
      <c r="C362" s="49">
        <f t="shared" si="31"/>
        <v>348</v>
      </c>
      <c r="D362" s="60">
        <f t="shared" si="29"/>
        <v>0</v>
      </c>
      <c r="E362" s="60">
        <f t="shared" si="30"/>
        <v>0</v>
      </c>
      <c r="F362" s="60">
        <f>IF(C362&gt;Term*12,0,IF(C362=Term*12,-H361,PPMT(rate/12,C362,Amort*12,$C$7,0,0)))</f>
        <v>0</v>
      </c>
      <c r="G362" s="58">
        <f t="shared" si="27"/>
        <v>0</v>
      </c>
      <c r="H362" s="49">
        <f t="shared" si="32"/>
        <v>0</v>
      </c>
    </row>
    <row r="363" spans="3:8" ht="15" customHeight="1" x14ac:dyDescent="0.35">
      <c r="C363" s="49">
        <f t="shared" si="31"/>
        <v>349</v>
      </c>
      <c r="D363" s="60">
        <f t="shared" si="29"/>
        <v>0</v>
      </c>
      <c r="E363" s="60">
        <f t="shared" si="30"/>
        <v>0</v>
      </c>
      <c r="F363" s="60">
        <f>IF(C363&gt;Term*12,0,IF(C363=Term*12,-H362,PPMT(rate/12,C363,Amort*12,$C$7,0,0)))</f>
        <v>0</v>
      </c>
      <c r="G363" s="58">
        <f t="shared" si="27"/>
        <v>0</v>
      </c>
      <c r="H363" s="49">
        <f t="shared" si="32"/>
        <v>0</v>
      </c>
    </row>
    <row r="364" spans="3:8" ht="15" customHeight="1" x14ac:dyDescent="0.35">
      <c r="C364" s="49">
        <f t="shared" ref="C364:C374" si="33">C363+1</f>
        <v>350</v>
      </c>
      <c r="D364" s="60">
        <f t="shared" si="29"/>
        <v>0</v>
      </c>
      <c r="E364" s="60">
        <f t="shared" si="30"/>
        <v>0</v>
      </c>
      <c r="F364" s="60">
        <f>IF(C364&gt;Term*12,0,IF(C364=Term*12,-H363,PPMT(rate/12,C364,Amort*12,$C$7,0,0)))</f>
        <v>0</v>
      </c>
      <c r="G364" s="58">
        <f t="shared" si="27"/>
        <v>0</v>
      </c>
      <c r="H364" s="49">
        <f t="shared" ref="H364:H374" si="34">D364+F364</f>
        <v>0</v>
      </c>
    </row>
    <row r="365" spans="3:8" ht="15" customHeight="1" x14ac:dyDescent="0.35">
      <c r="C365" s="49">
        <f t="shared" si="33"/>
        <v>351</v>
      </c>
      <c r="D365" s="60">
        <f t="shared" si="29"/>
        <v>0</v>
      </c>
      <c r="E365" s="60">
        <f t="shared" si="30"/>
        <v>0</v>
      </c>
      <c r="F365" s="60">
        <f>IF(C365&gt;Term*12,0,IF(C365=Term*12,-H364,PPMT(rate/12,C365,Amort*12,$C$7,0,0)))</f>
        <v>0</v>
      </c>
      <c r="G365" s="58">
        <f t="shared" si="27"/>
        <v>0</v>
      </c>
      <c r="H365" s="49">
        <f t="shared" si="34"/>
        <v>0</v>
      </c>
    </row>
    <row r="366" spans="3:8" ht="15" customHeight="1" x14ac:dyDescent="0.35">
      <c r="C366" s="49">
        <f t="shared" si="33"/>
        <v>352</v>
      </c>
      <c r="D366" s="60">
        <f t="shared" si="29"/>
        <v>0</v>
      </c>
      <c r="E366" s="60">
        <f t="shared" si="30"/>
        <v>0</v>
      </c>
      <c r="F366" s="60">
        <f>IF(C366&gt;Term*12,0,IF(C366=Term*12,-H365,PPMT(rate/12,C366,Amort*12,$C$7,0,0)))</f>
        <v>0</v>
      </c>
      <c r="G366" s="58">
        <f t="shared" si="27"/>
        <v>0</v>
      </c>
      <c r="H366" s="49">
        <f t="shared" si="34"/>
        <v>0</v>
      </c>
    </row>
    <row r="367" spans="3:8" ht="15" customHeight="1" x14ac:dyDescent="0.35">
      <c r="C367" s="49">
        <f t="shared" si="33"/>
        <v>353</v>
      </c>
      <c r="D367" s="60">
        <f t="shared" si="29"/>
        <v>0</v>
      </c>
      <c r="E367" s="60">
        <f t="shared" si="30"/>
        <v>0</v>
      </c>
      <c r="F367" s="60">
        <f>IF(C367&gt;Term*12,0,IF(C367=Term*12,-H366,PPMT(rate/12,C367,Amort*12,$C$7,0,0)))</f>
        <v>0</v>
      </c>
      <c r="G367" s="58">
        <f t="shared" si="27"/>
        <v>0</v>
      </c>
      <c r="H367" s="49">
        <f t="shared" si="34"/>
        <v>0</v>
      </c>
    </row>
    <row r="368" spans="3:8" ht="15" customHeight="1" x14ac:dyDescent="0.35">
      <c r="C368" s="49">
        <f t="shared" si="33"/>
        <v>354</v>
      </c>
      <c r="D368" s="60">
        <f t="shared" si="29"/>
        <v>0</v>
      </c>
      <c r="E368" s="60">
        <f t="shared" si="30"/>
        <v>0</v>
      </c>
      <c r="F368" s="60">
        <f>IF(C368&gt;Term*12,0,IF(C368=Term*12,-H367,PPMT(rate/12,C368,Amort*12,$C$7,0,0)))</f>
        <v>0</v>
      </c>
      <c r="G368" s="58">
        <f t="shared" si="27"/>
        <v>0</v>
      </c>
      <c r="H368" s="49">
        <f t="shared" si="34"/>
        <v>0</v>
      </c>
    </row>
    <row r="369" spans="3:8" ht="15" customHeight="1" x14ac:dyDescent="0.35">
      <c r="C369" s="49">
        <f t="shared" si="33"/>
        <v>355</v>
      </c>
      <c r="D369" s="60">
        <f t="shared" si="29"/>
        <v>0</v>
      </c>
      <c r="E369" s="60">
        <f t="shared" si="30"/>
        <v>0</v>
      </c>
      <c r="F369" s="60">
        <f>IF(C369&gt;Term*12,0,IF(C369=Term*12,-H368,PPMT(rate/12,C369,Amort*12,$C$7,0,0)))</f>
        <v>0</v>
      </c>
      <c r="G369" s="58">
        <f t="shared" si="27"/>
        <v>0</v>
      </c>
      <c r="H369" s="49">
        <f t="shared" si="34"/>
        <v>0</v>
      </c>
    </row>
    <row r="370" spans="3:8" ht="15" customHeight="1" x14ac:dyDescent="0.35">
      <c r="C370" s="49">
        <f t="shared" si="33"/>
        <v>356</v>
      </c>
      <c r="D370" s="60">
        <f t="shared" si="29"/>
        <v>0</v>
      </c>
      <c r="E370" s="60">
        <f t="shared" si="30"/>
        <v>0</v>
      </c>
      <c r="F370" s="60">
        <f>IF(C370&gt;Term*12,0,IF(C370=Term*12,-H369,PPMT(rate/12,C370,Amort*12,$C$7,0,0)))</f>
        <v>0</v>
      </c>
      <c r="G370" s="58">
        <f t="shared" si="27"/>
        <v>0</v>
      </c>
      <c r="H370" s="49">
        <f t="shared" si="34"/>
        <v>0</v>
      </c>
    </row>
    <row r="371" spans="3:8" ht="15" customHeight="1" x14ac:dyDescent="0.35">
      <c r="C371" s="49">
        <f t="shared" si="33"/>
        <v>357</v>
      </c>
      <c r="D371" s="60">
        <f t="shared" si="29"/>
        <v>0</v>
      </c>
      <c r="E371" s="60">
        <f t="shared" si="30"/>
        <v>0</v>
      </c>
      <c r="F371" s="60">
        <f>IF(C371&gt;Term*12,0,IF(C371=Term*12,-H370,PPMT(rate/12,C371,Amort*12,$C$7,0,0)))</f>
        <v>0</v>
      </c>
      <c r="G371" s="58">
        <f t="shared" si="27"/>
        <v>0</v>
      </c>
      <c r="H371" s="49">
        <f t="shared" si="34"/>
        <v>0</v>
      </c>
    </row>
    <row r="372" spans="3:8" ht="15" customHeight="1" x14ac:dyDescent="0.35">
      <c r="C372" s="49">
        <f t="shared" si="33"/>
        <v>358</v>
      </c>
      <c r="D372" s="60">
        <f t="shared" si="29"/>
        <v>0</v>
      </c>
      <c r="E372" s="60">
        <f t="shared" si="30"/>
        <v>0</v>
      </c>
      <c r="F372" s="60">
        <f>IF(C372&gt;Term*12,0,IF(C372=Term*12,-H371,PPMT(rate/12,C372,Amort*12,$C$7,0,0)))</f>
        <v>0</v>
      </c>
      <c r="G372" s="58">
        <f t="shared" si="27"/>
        <v>0</v>
      </c>
      <c r="H372" s="49">
        <f t="shared" si="34"/>
        <v>0</v>
      </c>
    </row>
    <row r="373" spans="3:8" ht="15" customHeight="1" x14ac:dyDescent="0.35">
      <c r="C373" s="49">
        <f t="shared" si="33"/>
        <v>359</v>
      </c>
      <c r="D373" s="60">
        <f t="shared" si="29"/>
        <v>0</v>
      </c>
      <c r="E373" s="60">
        <f t="shared" si="30"/>
        <v>0</v>
      </c>
      <c r="F373" s="60">
        <f>IF(C373&gt;Term*12,0,IF(C373=Term*12,-H372,PPMT(rate/12,C373,Amort*12,$C$7,0,0)))</f>
        <v>0</v>
      </c>
      <c r="G373" s="58">
        <f t="shared" si="27"/>
        <v>0</v>
      </c>
      <c r="H373" s="49">
        <f t="shared" si="34"/>
        <v>0</v>
      </c>
    </row>
    <row r="374" spans="3:8" ht="15" customHeight="1" x14ac:dyDescent="0.35">
      <c r="C374" s="49">
        <f t="shared" si="33"/>
        <v>360</v>
      </c>
      <c r="D374" s="60">
        <f t="shared" si="29"/>
        <v>0</v>
      </c>
      <c r="E374" s="60">
        <f t="shared" si="30"/>
        <v>0</v>
      </c>
      <c r="F374" s="60">
        <f>IF(C374&gt;Term*12,0,IF(C374=Term*12,-H373,PPMT(rate/12,C374,Amort*12,$C$7,0,0)))</f>
        <v>0</v>
      </c>
      <c r="G374" s="58">
        <f t="shared" si="27"/>
        <v>0</v>
      </c>
      <c r="H374" s="49">
        <f t="shared" si="34"/>
        <v>0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Welcome</vt:lpstr>
      <vt:lpstr>Info</vt:lpstr>
      <vt:lpstr>Tab</vt:lpstr>
      <vt:lpstr>Amort</vt:lpstr>
      <vt:lpstr>rate</vt:lpstr>
      <vt:lpstr>Switch</vt:lpstr>
      <vt:lpstr>Term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</dc:creator>
  <cp:lastModifiedBy>Chris Cordone</cp:lastModifiedBy>
  <cp:lastPrinted>2016-02-04T14:08:33Z</cp:lastPrinted>
  <dcterms:created xsi:type="dcterms:W3CDTF">2016-02-03T14:06:14Z</dcterms:created>
  <dcterms:modified xsi:type="dcterms:W3CDTF">2021-07-07T18:59:32Z</dcterms:modified>
</cp:coreProperties>
</file>