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G:\My Drive\Andrew\Materials\The Portfolio Manager\Fixed Income Portfolio Managment\Recordings\6. Duration workout\"/>
    </mc:Choice>
  </mc:AlternateContent>
  <xr:revisionPtr revIDLastSave="0" documentId="13_ncr:1_{103EFD89-7B3F-4C26-B24A-4DCE4AF80A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Info!$N$10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2" i="2" l="1"/>
  <c r="C21" i="2"/>
  <c r="F19" i="2"/>
  <c r="E19" i="2"/>
  <c r="F15" i="2"/>
  <c r="F16" i="2"/>
  <c r="F17" i="2"/>
  <c r="F18" i="2"/>
  <c r="F14" i="2"/>
  <c r="E15" i="2"/>
  <c r="E16" i="2"/>
  <c r="E17" i="2"/>
  <c r="E18" i="2"/>
  <c r="E14" i="2"/>
  <c r="D15" i="2"/>
  <c r="D16" i="2"/>
  <c r="D17" i="2"/>
  <c r="D18" i="2"/>
  <c r="D14" i="2"/>
  <c r="C18" i="2"/>
  <c r="C14" i="2"/>
  <c r="C15" i="2"/>
  <c r="C16" i="2"/>
  <c r="C17" i="2"/>
  <c r="C8" i="2"/>
  <c r="J17" i="2"/>
  <c r="I16" i="2"/>
  <c r="H15" i="2"/>
  <c r="G14" i="2"/>
  <c r="D22" i="2"/>
  <c r="D21" i="2"/>
  <c r="A1" i="2" l="1"/>
  <c r="A7" i="1" l="1"/>
  <c r="A1" i="6" l="1"/>
</calcChain>
</file>

<file path=xl/sharedStrings.xml><?xml version="1.0" encoding="utf-8"?>
<sst xmlns="http://schemas.openxmlformats.org/spreadsheetml/2006/main" count="40" uniqueCount="38">
  <si>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</si>
  <si>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</si>
  <si>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</si>
  <si>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</si>
  <si>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</si>
  <si>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</si>
  <si>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</si>
  <si>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</si>
  <si>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</si>
  <si>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</si>
  <si>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</si>
  <si>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</si>
  <si>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</si>
  <si>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</si>
  <si>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</si>
  <si>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</si>
  <si>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</si>
  <si>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</si>
  <si>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</si>
  <si>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</si>
  <si>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</si>
  <si>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</si>
  <si>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www.fe.training</t>
  </si>
  <si>
    <t>Yield</t>
  </si>
  <si>
    <t>Cash flow</t>
  </si>
  <si>
    <t>Fixed income bond portfolio management techniques</t>
  </si>
  <si>
    <t>Settlement date</t>
  </si>
  <si>
    <t>Maturity date</t>
  </si>
  <si>
    <t>Time to maturity (years)</t>
  </si>
  <si>
    <t>Time</t>
  </si>
  <si>
    <t>DF</t>
  </si>
  <si>
    <t>PV(CF)</t>
  </si>
  <si>
    <t>PV(CF) * t</t>
  </si>
  <si>
    <t>Macaulay duration (years)</t>
  </si>
  <si>
    <t>Calculate (macaulay) duration for the following bond</t>
  </si>
  <si>
    <t xml:space="preserve">Workout </t>
  </si>
  <si>
    <t>Macaulay duration (using DURATION function)</t>
  </si>
  <si>
    <t xml:space="preserve">Annual coupon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</si>
</sst>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;;;"/>
    <numFmt numFmtId="175" formatCode="#,##0.000_);\(#,##0.000\);0.000_);@_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9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2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69" fontId="27" fillId="2" borderId="0" applyNumberFormat="0" applyBorder="0" applyProtection="0">
      <alignment horizontal="center"/>
    </xf>
    <xf numFmtId="168" fontId="29" fillId="0" borderId="0" applyFont="0" applyFill="0" applyBorder="0" applyAlignment="0" applyProtection="0"/>
    <xf numFmtId="173" fontId="9" fillId="0" borderId="0" applyFont="0" applyFill="0" applyBorder="0" applyAlignment="0" applyProtection="0"/>
    <xf numFmtId="171" fontId="29" fillId="2" borderId="0" applyFont="0" applyFill="0" applyBorder="0" applyAlignment="0" applyProtection="0"/>
    <xf numFmtId="169" fontId="30" fillId="2" borderId="0" applyNumberFormat="0" applyFill="0" applyBorder="0" applyAlignment="0" applyProtection="0"/>
    <xf numFmtId="172" fontId="32" fillId="0" borderId="0" applyNumberFormat="0" applyFill="0" applyBorder="0" applyAlignment="0" applyProtection="0"/>
    <xf numFmtId="170" fontId="30" fillId="37" borderId="10" applyNumberFormat="0">
      <protection locked="0"/>
    </xf>
    <xf numFmtId="0" fontId="2" fillId="5" borderId="11" applyFont="0" applyAlignment="0" applyProtection="0">
      <alignment vertical="top"/>
    </xf>
    <xf numFmtId="174" fontId="29" fillId="2" borderId="0" applyFont="0" applyFill="0" applyBorder="0" applyAlignment="0" applyProtection="0"/>
    <xf numFmtId="169" fontId="31" fillId="3" borderId="0" applyNumberFormat="0" applyBorder="0">
      <alignment horizontal="center" vertical="top"/>
    </xf>
    <xf numFmtId="169" fontId="3" fillId="38" borderId="0" applyNumberFormat="0" applyFont="0" applyBorder="0" applyAlignment="0" applyProtection="0">
      <alignment vertical="top"/>
    </xf>
    <xf numFmtId="169" fontId="27" fillId="2" borderId="0">
      <alignment horizontal="center"/>
    </xf>
    <xf numFmtId="169" fontId="33" fillId="0" borderId="0" applyNumberFormat="0" applyFill="0" applyBorder="0" applyAlignment="0">
      <alignment vertical="top"/>
    </xf>
    <xf numFmtId="169" fontId="3" fillId="0" borderId="0">
      <alignment vertical="top"/>
    </xf>
  </cellStyleXfs>
  <cellXfs count="67">
    <xf numFmtId="172" fontId="0" fillId="0" borderId="0" xfId="0"/>
    <xf numFmtId="172" fontId="2" fillId="5" borderId="0" xfId="51" applyNumberFormat="1" applyFont="1" applyAlignment="1"/>
    <xf numFmtId="172" fontId="2" fillId="5" borderId="0" xfId="51" applyNumberFormat="1" applyFont="1" applyAlignment="1">
      <alignment horizontal="left" vertical="top"/>
    </xf>
    <xf numFmtId="172" fontId="2" fillId="4" borderId="0" xfId="0" applyFont="1" applyFill="1" applyBorder="1"/>
    <xf numFmtId="169" fontId="31" fillId="2" borderId="0" xfId="48" applyNumberFormat="1">
      <alignment horizontal="left"/>
    </xf>
    <xf numFmtId="172" fontId="25" fillId="2" borderId="0" xfId="0" applyFont="1" applyFill="1" applyBorder="1" applyAlignment="1"/>
    <xf numFmtId="172" fontId="26" fillId="3" borderId="0" xfId="0" applyFont="1" applyFill="1" applyBorder="1" applyAlignment="1"/>
    <xf numFmtId="172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69" fontId="27" fillId="2" borderId="0" xfId="53">
      <alignment horizontal="center"/>
    </xf>
    <xf numFmtId="169" fontId="31" fillId="2" borderId="0" xfId="48" applyNumberFormat="1" applyAlignment="1"/>
    <xf numFmtId="169" fontId="8" fillId="3" borderId="0" xfId="49" applyNumberFormat="1" applyAlignment="1"/>
    <xf numFmtId="169" fontId="4" fillId="0" borderId="0" xfId="50" applyNumberFormat="1">
      <alignment horizontal="left" vertical="center"/>
    </xf>
    <xf numFmtId="172" fontId="0" fillId="0" borderId="0" xfId="0"/>
    <xf numFmtId="172" fontId="2" fillId="0" borderId="0" xfId="0" applyFont="1" applyFill="1" applyBorder="1" applyAlignment="1">
      <alignment vertical="top"/>
    </xf>
    <xf numFmtId="172" fontId="2" fillId="0" borderId="0" xfId="0" applyFont="1" applyFill="1" applyBorder="1"/>
    <xf numFmtId="172" fontId="4" fillId="0" borderId="0" xfId="0" applyFont="1" applyFill="1" applyBorder="1" applyAlignment="1">
      <alignment vertical="center"/>
    </xf>
    <xf numFmtId="172" fontId="5" fillId="0" borderId="0" xfId="0" applyFont="1" applyFill="1" applyBorder="1" applyAlignment="1">
      <alignment vertical="center" wrapText="1"/>
    </xf>
    <xf numFmtId="172" fontId="3" fillId="0" borderId="0" xfId="0" applyFont="1" applyFill="1" applyBorder="1" applyAlignment="1">
      <alignment horizontal="center" vertical="top"/>
    </xf>
    <xf numFmtId="172" fontId="0" fillId="0" borderId="0" xfId="0" applyFill="1"/>
    <xf numFmtId="172" fontId="0" fillId="0" borderId="0" xfId="0" applyFill="1" applyBorder="1"/>
    <xf numFmtId="172" fontId="25" fillId="0" borderId="0" xfId="0" applyFont="1" applyFill="1" applyBorder="1" applyAlignment="1"/>
    <xf numFmtId="169" fontId="30" fillId="0" borderId="0" xfId="57" applyFill="1" applyBorder="1" applyAlignment="1">
      <alignment vertical="top"/>
    </xf>
    <xf numFmtId="169" fontId="2" fillId="5" borderId="0" xfId="51" applyNumberFormat="1" applyFont="1" applyBorder="1" applyAlignment="1">
      <alignment horizontal="left" vertical="top"/>
    </xf>
    <xf numFmtId="169" fontId="3" fillId="5" borderId="0" xfId="51" applyNumberFormat="1" applyFont="1" applyBorder="1" applyAlignment="1">
      <alignment horizontal="center" vertical="top"/>
    </xf>
    <xf numFmtId="169" fontId="2" fillId="5" borderId="0" xfId="51" applyNumberFormat="1" applyFont="1" applyBorder="1" applyAlignment="1"/>
    <xf numFmtId="169" fontId="5" fillId="5" borderId="0" xfId="51" applyNumberFormat="1" applyFont="1" applyBorder="1" applyAlignment="1">
      <alignment vertical="center" wrapText="1"/>
    </xf>
    <xf numFmtId="169" fontId="2" fillId="5" borderId="0" xfId="51" applyNumberFormat="1" applyFont="1" applyAlignment="1">
      <alignment vertical="top"/>
    </xf>
    <xf numFmtId="169" fontId="3" fillId="5" borderId="0" xfId="51" applyNumberFormat="1" applyFont="1" applyAlignment="1">
      <alignment horizontal="center" vertical="top"/>
    </xf>
    <xf numFmtId="169" fontId="2" fillId="5" borderId="0" xfId="51" applyNumberFormat="1" applyFont="1" applyAlignment="1"/>
    <xf numFmtId="169" fontId="5" fillId="5" borderId="0" xfId="51" applyNumberFormat="1" applyFont="1" applyAlignment="1">
      <alignment vertical="center" wrapText="1"/>
    </xf>
    <xf numFmtId="169" fontId="7" fillId="5" borderId="0" xfId="51" applyNumberFormat="1" applyFont="1" applyAlignment="1">
      <alignment vertical="center" wrapText="1"/>
    </xf>
    <xf numFmtId="169" fontId="30" fillId="37" borderId="10" xfId="59" applyNumberFormat="1">
      <protection locked="0"/>
    </xf>
    <xf numFmtId="169" fontId="2" fillId="0" borderId="0" xfId="51" applyNumberFormat="1" applyFont="1" applyFill="1" applyAlignment="1"/>
    <xf numFmtId="172" fontId="2" fillId="0" borderId="0" xfId="0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172" fontId="4" fillId="5" borderId="0" xfId="51" applyNumberFormat="1" applyFont="1" applyAlignment="1">
      <alignment vertical="center"/>
    </xf>
    <xf numFmtId="172" fontId="0" fillId="5" borderId="0" xfId="51" applyNumberFormat="1" applyFont="1" applyAlignment="1"/>
    <xf numFmtId="172" fontId="3" fillId="5" borderId="0" xfId="51" applyNumberFormat="1" applyFont="1" applyAlignment="1">
      <alignment horizontal="center" vertical="top"/>
    </xf>
    <xf numFmtId="172" fontId="2" fillId="5" borderId="11" xfId="51" applyNumberFormat="1" applyFont="1" applyBorder="1" applyAlignment="1">
      <alignment vertical="top"/>
    </xf>
    <xf numFmtId="172" fontId="3" fillId="5" borderId="11" xfId="51" applyNumberFormat="1" applyFont="1" applyBorder="1" applyAlignment="1">
      <alignment horizontal="center" vertical="top"/>
    </xf>
    <xf numFmtId="172" fontId="2" fillId="5" borderId="11" xfId="51" applyNumberFormat="1" applyFont="1" applyBorder="1" applyAlignment="1"/>
    <xf numFmtId="172" fontId="5" fillId="5" borderId="11" xfId="51" applyNumberFormat="1" applyFont="1" applyBorder="1" applyAlignment="1">
      <alignment vertical="center" wrapText="1"/>
    </xf>
    <xf numFmtId="172" fontId="2" fillId="5" borderId="0" xfId="51" applyNumberFormat="1" applyFont="1" applyAlignment="1">
      <alignment vertical="top" wrapText="1"/>
    </xf>
    <xf numFmtId="172" fontId="3" fillId="5" borderId="0" xfId="51" applyNumberFormat="1" applyFont="1" applyAlignment="1">
      <alignment vertical="top"/>
    </xf>
    <xf numFmtId="172" fontId="0" fillId="0" borderId="0" xfId="0"/>
    <xf numFmtId="172" fontId="0" fillId="0" borderId="0" xfId="0"/>
    <xf numFmtId="172" fontId="30" fillId="0" borderId="0" xfId="57" applyNumberFormat="1" applyFill="1"/>
    <xf numFmtId="171" fontId="30" fillId="0" borderId="0" xfId="57" applyNumberFormat="1" applyFill="1"/>
    <xf numFmtId="168" fontId="0" fillId="0" borderId="0" xfId="54" applyFont="1"/>
    <xf numFmtId="168" fontId="30" fillId="0" borderId="0" xfId="57" applyNumberFormat="1" applyFill="1"/>
    <xf numFmtId="169" fontId="3" fillId="0" borderId="0" xfId="66">
      <alignment vertical="top"/>
    </xf>
    <xf numFmtId="172" fontId="0" fillId="0" borderId="0" xfId="0"/>
    <xf numFmtId="175" fontId="0" fillId="0" borderId="0" xfId="0" applyNumberFormat="1"/>
    <xf numFmtId="172" fontId="0" fillId="0" borderId="0" xfId="0"/>
    <xf numFmtId="172" fontId="0" fillId="0" borderId="0" xfId="0"/>
    <xf numFmtId="169" fontId="31" fillId="2" borderId="0" xfId="48" applyNumberFormat="1" applyFill="1" applyAlignment="1">
      <alignment horizontal="center"/>
    </xf>
    <xf numFmtId="172" fontId="0" fillId="0" borderId="0" xfId="0"/>
    <xf numFmtId="169" fontId="2" fillId="5" borderId="0" xfId="51" applyNumberFormat="1" applyFont="1" applyBorder="1" applyAlignment="1">
      <alignment horizontal="left" vertical="top"/>
    </xf>
    <xf numFmtId="169" fontId="31" fillId="3" borderId="0" xfId="49" applyNumberFormat="1" applyFont="1" applyAlignment="1">
      <alignment horizontal="center" vertical="center"/>
    </xf>
    <xf numFmtId="169" fontId="0" fillId="5" borderId="0" xfId="0" applyNumberFormat="1" applyFill="1" applyBorder="1" applyAlignment="1">
      <alignment horizontal="center" vertical="center" wrapText="1"/>
    </xf>
    <xf numFmtId="169" fontId="32" fillId="5" borderId="0" xfId="58" applyNumberFormat="1" applyFill="1" applyBorder="1" applyAlignment="1">
      <alignment horizontal="center" vertical="center" wrapText="1"/>
    </xf>
    <xf numFmtId="172" fontId="4" fillId="5" borderId="0" xfId="51" applyNumberFormat="1" applyFont="1" applyAlignment="1">
      <alignment horizontal="left" vertical="center"/>
    </xf>
    <xf numFmtId="172" fontId="0" fillId="5" borderId="0" xfId="51" applyNumberFormat="1" applyFont="1" applyAlignment="1">
      <alignment horizontal="left"/>
    </xf>
    <xf numFmtId="172" fontId="0" fillId="5" borderId="0" xfId="51" applyNumberFormat="1" applyFont="1" applyAlignment="1"/>
    <xf numFmtId="168" fontId="0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0" xr:uid="{6BF5F63D-42F4-4841-8615-E7D76F191418}"/>
    <cellStyle name="Blank" xfId="61" xr:uid="{4E0CA521-2D08-4E05-BCE1-293BA50AB3FD}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over Title" xfId="62" xr:uid="{C3322803-D353-4584-8441-0412D7ED34D7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EA5F05FC-FB9C-437F-B2B3-99F03ADD2540}"/>
    <cellStyle name="Hist Proj Title" xfId="64" xr:uid="{DF94AD40-79B0-4AEE-8027-0CE768C72CBB}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65" xr:uid="{B1115FF8-002C-408D-885C-561FE34FD8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Row Label" xfId="66" xr:uid="{6CA1D23F-FB35-477A-AD32-B08214FAC005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197550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19" customWidth="1"/>
    <col min="2" max="13" width="9.1328125" style="19" customWidth="1"/>
    <col min="14" max="14" width="9.86328125" style="19" customWidth="1"/>
    <col min="15" max="26" width="9.1328125" style="19" customWidth="1"/>
    <col min="27" max="16384" width="9.1328125" style="19"/>
  </cols>
  <sheetData>
    <row r="1" spans="1:21" s="21" customFormat="1" ht="189.75" customHeight="1" x14ac:dyDescent="0.85">
      <c r="A1" s="57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13"/>
      <c r="P1" s="13"/>
      <c r="Q1" s="13"/>
      <c r="R1" s="13"/>
      <c r="S1" s="13"/>
      <c r="T1" s="13"/>
      <c r="U1" s="13"/>
    </row>
    <row r="2" spans="1:21" s="14" customFormat="1" ht="75" customHeight="1" x14ac:dyDescent="0.45">
      <c r="A2" s="60" t="s">
        <v>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13"/>
      <c r="P2" s="13"/>
      <c r="Q2" s="13"/>
      <c r="R2" s="13"/>
      <c r="S2" s="13"/>
      <c r="T2" s="13"/>
      <c r="U2" s="13"/>
    </row>
    <row r="3" spans="1:21" s="15" customFormat="1" ht="7.5" customHeight="1" x14ac:dyDescent="0.45">
      <c r="B3" s="16"/>
      <c r="C3" s="16"/>
      <c r="F3" s="17"/>
      <c r="G3" s="17"/>
      <c r="H3" s="17"/>
      <c r="I3" s="17"/>
      <c r="J3" s="17"/>
      <c r="K3" s="17"/>
      <c r="O3" s="13"/>
      <c r="P3" s="13"/>
      <c r="Q3" s="13"/>
      <c r="R3" s="13"/>
      <c r="S3" s="13"/>
      <c r="T3" s="13"/>
      <c r="U3" s="13"/>
    </row>
    <row r="4" spans="1:21" s="15" customFormat="1" ht="15" customHeight="1" x14ac:dyDescent="0.45">
      <c r="A4" s="23"/>
      <c r="B4" s="24"/>
      <c r="C4" s="59"/>
      <c r="D4" s="59"/>
      <c r="E4" s="25"/>
      <c r="F4" s="26"/>
      <c r="G4" s="26"/>
      <c r="H4" s="26"/>
      <c r="I4" s="26"/>
      <c r="J4" s="26"/>
      <c r="K4" s="26"/>
      <c r="L4" s="25"/>
      <c r="M4" s="25"/>
      <c r="N4" s="25"/>
      <c r="O4" s="13"/>
      <c r="P4" s="13"/>
      <c r="Q4" s="13"/>
      <c r="R4" s="13"/>
      <c r="S4" s="13"/>
      <c r="T4" s="13"/>
      <c r="U4" s="13"/>
    </row>
    <row r="5" spans="1:21" s="15" customFormat="1" ht="15" customHeight="1" x14ac:dyDescent="0.45">
      <c r="A5" s="61" t="s">
        <v>13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13"/>
      <c r="P5" s="13"/>
      <c r="Q5" s="13"/>
      <c r="R5" s="13"/>
      <c r="S5" s="13"/>
      <c r="T5" s="13"/>
      <c r="U5" s="13"/>
    </row>
    <row r="6" spans="1:21" s="15" customFormat="1" ht="15" customHeight="1" x14ac:dyDescent="0.4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13"/>
      <c r="P6" s="13"/>
      <c r="Q6" s="13"/>
      <c r="R6" s="13"/>
      <c r="S6" s="13"/>
      <c r="T6" s="13"/>
      <c r="U6" s="13"/>
    </row>
    <row r="7" spans="1:21" s="15" customFormat="1" ht="15" customHeight="1" x14ac:dyDescent="0.45">
      <c r="A7" s="61" t="str">
        <f ca="1">"© "&amp;YEAR(TODAY())&amp;" Financial Edge Training"</f>
        <v>© 2022 Financial Edge Training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13"/>
      <c r="P7" s="13"/>
      <c r="Q7" s="13"/>
      <c r="R7" s="13"/>
      <c r="S7" s="13"/>
      <c r="T7" s="13"/>
      <c r="U7" s="13"/>
    </row>
    <row r="8" spans="1:21" s="15" customFormat="1" ht="15" customHeight="1" x14ac:dyDescent="0.45">
      <c r="A8" s="62" t="s">
        <v>22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46"/>
      <c r="P8" s="46"/>
      <c r="Q8" s="46"/>
      <c r="R8" s="46"/>
      <c r="S8" s="46"/>
      <c r="T8" s="46"/>
      <c r="U8" s="46"/>
    </row>
    <row r="9" spans="1:21" s="15" customFormat="1" ht="15" customHeight="1" thickBot="1" x14ac:dyDescent="0.5">
      <c r="A9" s="40"/>
      <c r="B9" s="41"/>
      <c r="C9" s="40"/>
      <c r="D9" s="40"/>
      <c r="E9" s="42"/>
      <c r="F9" s="43"/>
      <c r="G9" s="43"/>
      <c r="H9" s="43"/>
      <c r="I9" s="43"/>
      <c r="J9" s="43"/>
      <c r="K9" s="43"/>
      <c r="L9" s="42"/>
      <c r="M9" s="42"/>
      <c r="N9" s="42"/>
      <c r="O9" s="13"/>
      <c r="P9" s="13"/>
      <c r="Q9" s="13"/>
      <c r="R9" s="13"/>
      <c r="S9" s="13"/>
      <c r="T9" s="13"/>
      <c r="U9" s="13"/>
    </row>
    <row r="10" spans="1:21" s="15" customFormat="1" ht="15" customHeight="1" x14ac:dyDescent="0.45">
      <c r="A10" s="13"/>
      <c r="B10" s="13"/>
      <c r="C10" s="13"/>
      <c r="D10" s="13"/>
      <c r="E10" s="13"/>
      <c r="F10" s="13"/>
      <c r="G10" s="58"/>
      <c r="H10" s="58"/>
      <c r="I10" s="58"/>
      <c r="J10" s="58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s="15" customFormat="1" ht="15" customHeight="1" x14ac:dyDescent="0.45">
      <c r="A11" s="13"/>
      <c r="B11" s="13"/>
      <c r="C11" s="13"/>
      <c r="D11" s="13"/>
      <c r="E11" s="13"/>
      <c r="F11" s="13"/>
      <c r="G11" s="58"/>
      <c r="H11" s="58"/>
      <c r="I11" s="58"/>
      <c r="J11" s="58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s="15" customFormat="1" ht="15" customHeight="1" x14ac:dyDescent="0.4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s="15" customFormat="1" ht="15" customHeight="1" x14ac:dyDescent="0.45">
      <c r="A13" s="13"/>
      <c r="B13" s="13"/>
      <c r="C13" s="13"/>
      <c r="D13" s="13"/>
      <c r="E13" s="13"/>
      <c r="F13" s="13"/>
      <c r="G13" s="58"/>
      <c r="H13" s="58"/>
      <c r="I13" s="58"/>
      <c r="J13" s="58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spans="1:21" s="15" customFormat="1" ht="15" customHeight="1" x14ac:dyDescent="0.45">
      <c r="A14" s="13"/>
      <c r="B14" s="13"/>
      <c r="C14" s="13"/>
      <c r="D14" s="13"/>
      <c r="E14" s="13"/>
      <c r="F14" s="13"/>
      <c r="G14" s="58"/>
      <c r="H14" s="58"/>
      <c r="I14" s="58"/>
      <c r="J14" s="58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spans="1:21" s="15" customFormat="1" ht="15" customHeight="1" x14ac:dyDescent="0.45">
      <c r="A15" s="13"/>
      <c r="B15" s="13"/>
      <c r="C15" s="13"/>
      <c r="D15" s="13"/>
      <c r="E15" s="13"/>
      <c r="F15" s="13"/>
      <c r="G15" s="58"/>
      <c r="H15" s="58"/>
      <c r="I15" s="58"/>
      <c r="J15" s="58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spans="1:21" s="15" customFormat="1" ht="15" customHeight="1" x14ac:dyDescent="0.4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s="15" customFormat="1" ht="15" customHeight="1" x14ac:dyDescent="0.45">
      <c r="A17" s="13"/>
      <c r="B17" s="13"/>
      <c r="C17" s="13"/>
      <c r="D17" s="13"/>
      <c r="E17" s="13"/>
      <c r="F17" s="13"/>
      <c r="G17" s="58"/>
      <c r="H17" s="58"/>
      <c r="I17" s="58"/>
      <c r="J17" s="58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spans="1:21" s="15" customFormat="1" ht="15" customHeight="1" x14ac:dyDescent="0.4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spans="1:21" ht="15" customHeight="1" x14ac:dyDescent="0.4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spans="1:21" x14ac:dyDescent="0.4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spans="1:21" x14ac:dyDescent="0.4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</row>
    <row r="22" spans="1:21" x14ac:dyDescent="0.4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</row>
    <row r="23" spans="1:21" x14ac:dyDescent="0.4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</row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9.1328125" customWidth="1"/>
  </cols>
  <sheetData>
    <row r="1" spans="1:24" s="13" customFormat="1" ht="45" customHeight="1" x14ac:dyDescent="0.85">
      <c r="A1" s="10" t="str">
        <f>Welcome!A2</f>
        <v>Fixed income bond portfolio management techniques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s="13" customFormat="1" ht="30" customHeight="1" x14ac:dyDescent="0.65">
      <c r="A2" s="11" t="s">
        <v>18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45">
      <c r="S3" s="13"/>
      <c r="T3" s="13"/>
      <c r="U3" s="13"/>
      <c r="V3" s="13"/>
      <c r="W3" s="13"/>
      <c r="X3" s="13"/>
    </row>
    <row r="4" spans="1:24" s="3" customFormat="1" ht="22.5" customHeight="1" x14ac:dyDescent="0.45">
      <c r="A4" s="1"/>
      <c r="B4" s="63" t="s">
        <v>0</v>
      </c>
      <c r="C4" s="63"/>
      <c r="D4" s="63"/>
      <c r="E4" s="63"/>
      <c r="F4" s="63"/>
      <c r="G4" s="63"/>
      <c r="H4" s="63"/>
      <c r="I4" s="63"/>
      <c r="K4" s="1"/>
      <c r="L4" s="63" t="s">
        <v>2</v>
      </c>
      <c r="M4" s="63"/>
      <c r="N4" s="63"/>
      <c r="O4" s="63"/>
      <c r="P4" s="63"/>
      <c r="Q4" s="30"/>
      <c r="R4" s="30"/>
      <c r="S4" s="13"/>
      <c r="T4" s="13"/>
      <c r="U4" s="13"/>
      <c r="V4" s="13"/>
      <c r="W4" s="13"/>
      <c r="X4" s="13"/>
    </row>
    <row r="5" spans="1:24" s="3" customFormat="1" ht="15" customHeight="1" x14ac:dyDescent="0.45">
      <c r="A5" s="2"/>
      <c r="B5" s="39" t="s">
        <v>1</v>
      </c>
      <c r="C5" s="38"/>
      <c r="D5" s="36"/>
      <c r="E5" s="36"/>
      <c r="F5" s="36"/>
      <c r="G5" s="36"/>
      <c r="H5" s="36"/>
      <c r="I5" s="36"/>
      <c r="K5" s="1"/>
      <c r="L5" s="45" t="s">
        <v>3</v>
      </c>
      <c r="M5" s="45"/>
      <c r="N5" s="65" t="s">
        <v>9</v>
      </c>
      <c r="O5" s="65"/>
      <c r="P5" s="65"/>
      <c r="Q5" s="65"/>
      <c r="R5" s="30"/>
      <c r="S5" s="13"/>
      <c r="T5" s="13"/>
      <c r="U5" s="13"/>
      <c r="V5" s="13"/>
      <c r="W5" s="13"/>
      <c r="X5" s="13"/>
    </row>
    <row r="6" spans="1:24" s="3" customFormat="1" ht="15" customHeight="1" x14ac:dyDescent="0.45">
      <c r="A6" s="44"/>
      <c r="B6" s="39" t="s">
        <v>1</v>
      </c>
      <c r="C6" s="38"/>
      <c r="D6" s="36"/>
      <c r="E6" s="36"/>
      <c r="F6" s="36"/>
      <c r="G6" s="36"/>
      <c r="H6" s="36"/>
      <c r="I6" s="36"/>
      <c r="K6" s="2"/>
      <c r="L6" s="45" t="s">
        <v>4</v>
      </c>
      <c r="M6" s="45"/>
      <c r="N6" s="66">
        <v>43465</v>
      </c>
      <c r="O6" s="66"/>
      <c r="P6" s="66"/>
      <c r="Q6" s="66"/>
      <c r="R6" s="30"/>
      <c r="S6" s="13"/>
      <c r="T6" s="13"/>
      <c r="U6" s="13"/>
      <c r="V6" s="13"/>
      <c r="W6" s="13"/>
      <c r="X6" s="13"/>
    </row>
    <row r="7" spans="1:24" s="3" customFormat="1" ht="15" customHeight="1" x14ac:dyDescent="0.45">
      <c r="A7" s="36"/>
      <c r="B7" s="39" t="s">
        <v>1</v>
      </c>
      <c r="C7" s="38"/>
      <c r="D7" s="36"/>
      <c r="E7" s="36"/>
      <c r="F7" s="36"/>
      <c r="G7" s="36"/>
      <c r="H7" s="36"/>
      <c r="I7" s="36"/>
      <c r="K7" s="44"/>
      <c r="L7" s="45" t="s">
        <v>5</v>
      </c>
      <c r="M7" s="45"/>
      <c r="N7" s="65" t="s">
        <v>10</v>
      </c>
      <c r="O7" s="65"/>
      <c r="P7" s="65"/>
      <c r="Q7" s="65"/>
      <c r="R7" s="30"/>
      <c r="S7" s="13"/>
      <c r="T7" s="13"/>
      <c r="U7" s="13"/>
      <c r="V7" s="13"/>
      <c r="W7" s="13"/>
      <c r="X7" s="13"/>
    </row>
    <row r="8" spans="1:24" s="3" customFormat="1" ht="15" customHeight="1" x14ac:dyDescent="0.45">
      <c r="A8" s="36"/>
      <c r="B8" s="39"/>
      <c r="C8" s="36"/>
      <c r="D8" s="36"/>
      <c r="E8" s="36"/>
      <c r="F8" s="36"/>
      <c r="G8" s="36"/>
      <c r="H8" s="36"/>
      <c r="I8" s="36"/>
      <c r="K8" s="36"/>
      <c r="L8" s="45" t="s">
        <v>6</v>
      </c>
      <c r="M8" s="45"/>
      <c r="N8" s="65" t="s">
        <v>11</v>
      </c>
      <c r="O8" s="65"/>
      <c r="P8" s="65"/>
      <c r="Q8" s="65"/>
      <c r="R8" s="30"/>
      <c r="S8" s="13"/>
      <c r="T8" s="13"/>
      <c r="U8" s="13"/>
      <c r="V8" s="13"/>
      <c r="W8" s="13"/>
      <c r="X8" s="13"/>
    </row>
    <row r="9" spans="1:24" s="3" customFormat="1" ht="15" customHeight="1" x14ac:dyDescent="0.45">
      <c r="A9" s="27"/>
      <c r="B9" s="28"/>
      <c r="C9" s="27"/>
      <c r="D9" s="27"/>
      <c r="E9" s="27"/>
      <c r="F9" s="27"/>
      <c r="G9" s="27"/>
      <c r="H9" s="27"/>
      <c r="I9" s="27"/>
      <c r="K9" s="36"/>
      <c r="L9" s="45" t="s">
        <v>7</v>
      </c>
      <c r="M9" s="45"/>
      <c r="N9" s="65" t="s">
        <v>12</v>
      </c>
      <c r="O9" s="65"/>
      <c r="P9" s="65"/>
      <c r="Q9" s="65"/>
      <c r="R9" s="30"/>
      <c r="S9" s="13"/>
      <c r="T9" s="13"/>
      <c r="U9" s="13"/>
      <c r="V9" s="13"/>
      <c r="W9" s="13"/>
      <c r="X9" s="13"/>
    </row>
    <row r="10" spans="1:24" s="3" customFormat="1" ht="15" customHeight="1" x14ac:dyDescent="0.45">
      <c r="A10" s="29"/>
      <c r="B10" s="29"/>
      <c r="C10" s="29"/>
      <c r="D10" s="29"/>
      <c r="E10" s="29"/>
      <c r="F10" s="29"/>
      <c r="G10" s="29"/>
      <c r="H10" s="29"/>
      <c r="I10" s="29"/>
      <c r="K10" s="36"/>
      <c r="L10" s="45" t="s">
        <v>8</v>
      </c>
      <c r="M10" s="45"/>
      <c r="N10" s="64"/>
      <c r="O10" s="64"/>
      <c r="P10" s="64"/>
      <c r="Q10" s="64"/>
      <c r="R10" s="31"/>
      <c r="S10" s="13"/>
      <c r="T10" s="13"/>
      <c r="U10" s="13"/>
      <c r="V10" s="13"/>
      <c r="W10" s="13"/>
      <c r="X10" s="13"/>
    </row>
    <row r="11" spans="1:24" s="3" customFormat="1" ht="15" customHeight="1" thickBot="1" x14ac:dyDescent="0.5">
      <c r="A11" s="40"/>
      <c r="B11" s="40"/>
      <c r="C11" s="40"/>
      <c r="D11" s="40"/>
      <c r="E11" s="40"/>
      <c r="F11" s="40"/>
      <c r="G11" s="40"/>
      <c r="H11" s="40"/>
      <c r="I11" s="40"/>
      <c r="K11" s="40"/>
      <c r="L11" s="40"/>
      <c r="M11" s="40"/>
      <c r="N11" s="40"/>
      <c r="O11" s="40"/>
      <c r="P11" s="40"/>
      <c r="Q11" s="40"/>
      <c r="R11" s="40"/>
      <c r="S11" s="13"/>
      <c r="T11" s="13"/>
      <c r="U11" s="13"/>
      <c r="V11" s="13"/>
      <c r="W11" s="13"/>
      <c r="X11" s="13"/>
    </row>
    <row r="12" spans="1:24" s="3" customFormat="1" ht="7.5" customHeight="1" x14ac:dyDescent="0.45">
      <c r="K12" s="17"/>
      <c r="L12" s="17"/>
      <c r="M12" s="17"/>
      <c r="N12" s="17"/>
      <c r="O12" s="17"/>
      <c r="P12" s="17"/>
      <c r="Q12" s="17"/>
      <c r="R12" s="17"/>
      <c r="S12" s="13"/>
      <c r="T12" s="13"/>
      <c r="U12" s="13"/>
      <c r="V12" s="13"/>
      <c r="W12" s="13"/>
      <c r="X12" s="13"/>
    </row>
    <row r="13" spans="1:24" s="3" customFormat="1" ht="22.5" customHeight="1" x14ac:dyDescent="0.45">
      <c r="A13" s="35"/>
      <c r="B13" s="63" t="s">
        <v>19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N13" s="1"/>
      <c r="O13" s="63" t="s">
        <v>14</v>
      </c>
      <c r="P13" s="63"/>
      <c r="Q13" s="63"/>
      <c r="R13" s="37"/>
      <c r="S13" s="13"/>
      <c r="T13" s="13"/>
      <c r="U13" s="13"/>
      <c r="V13" s="13"/>
      <c r="W13" s="13"/>
      <c r="X13" s="13"/>
    </row>
    <row r="14" spans="1:24" s="3" customFormat="1" ht="15" customHeight="1" x14ac:dyDescent="0.45">
      <c r="A14" s="36"/>
      <c r="B14" s="64" t="s">
        <v>20</v>
      </c>
      <c r="C14" s="64"/>
      <c r="D14" s="64" t="s">
        <v>21</v>
      </c>
      <c r="E14" s="64"/>
      <c r="F14" s="64"/>
      <c r="G14" s="64"/>
      <c r="H14" s="64"/>
      <c r="I14" s="64"/>
      <c r="J14" s="64"/>
      <c r="K14" s="64"/>
      <c r="L14" s="64"/>
      <c r="N14" s="2"/>
      <c r="O14" s="18"/>
      <c r="P14" s="14"/>
      <c r="Q14" s="14"/>
      <c r="R14" s="36"/>
      <c r="S14" s="13"/>
      <c r="T14" s="13"/>
      <c r="U14" s="13"/>
      <c r="V14" s="13"/>
      <c r="W14" s="13"/>
      <c r="X14" s="13"/>
    </row>
    <row r="15" spans="1:24" s="3" customFormat="1" ht="15" customHeight="1" x14ac:dyDescent="0.45">
      <c r="A15" s="36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N15" s="44"/>
      <c r="O15" s="18"/>
      <c r="P15" s="32" t="s">
        <v>15</v>
      </c>
      <c r="Q15" s="14"/>
      <c r="R15" s="36"/>
      <c r="S15" s="13"/>
      <c r="T15" s="13"/>
      <c r="U15" s="13"/>
      <c r="V15" s="13"/>
      <c r="W15" s="13"/>
      <c r="X15" s="13"/>
    </row>
    <row r="16" spans="1:24" s="3" customFormat="1" ht="15" customHeight="1" x14ac:dyDescent="0.45">
      <c r="A16" s="36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N16" s="36"/>
      <c r="O16" s="18"/>
      <c r="P16" s="22" t="s">
        <v>16</v>
      </c>
      <c r="Q16" s="14"/>
      <c r="R16" s="36"/>
      <c r="S16" s="13"/>
      <c r="T16" s="13"/>
      <c r="U16" s="13"/>
      <c r="V16" s="13"/>
      <c r="W16" s="13"/>
      <c r="X16" s="13"/>
    </row>
    <row r="17" spans="1:24" s="3" customFormat="1" ht="15" customHeight="1" x14ac:dyDescent="0.45">
      <c r="A17" s="36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N17" s="36"/>
      <c r="O17" s="18"/>
      <c r="P17" t="s">
        <v>17</v>
      </c>
      <c r="Q17" s="14"/>
      <c r="R17" s="36"/>
      <c r="S17" s="13"/>
      <c r="T17" s="13"/>
      <c r="U17" s="13"/>
      <c r="V17" s="13"/>
      <c r="W17" s="13"/>
      <c r="X17" s="13"/>
    </row>
    <row r="18" spans="1:24" s="3" customFormat="1" ht="15" customHeight="1" x14ac:dyDescent="0.45">
      <c r="A18" s="29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N18" s="29"/>
      <c r="O18" s="33"/>
      <c r="P18" s="33"/>
      <c r="Q18" s="33"/>
      <c r="R18" s="29"/>
      <c r="S18" s="13"/>
      <c r="T18" s="13"/>
      <c r="U18" s="13"/>
      <c r="V18" s="13"/>
      <c r="W18" s="13"/>
      <c r="X18" s="13"/>
    </row>
    <row r="19" spans="1:24" ht="14.65" thickBot="1" x14ac:dyDescent="0.5">
      <c r="A19" s="40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N19" s="40"/>
      <c r="O19" s="40"/>
      <c r="P19" s="40"/>
      <c r="Q19" s="40"/>
      <c r="R19" s="40"/>
      <c r="S19" s="13"/>
      <c r="T19" s="13"/>
      <c r="U19" s="13"/>
      <c r="V19" s="13"/>
      <c r="W19" s="13"/>
      <c r="X19" s="13"/>
    </row>
    <row r="20" spans="1:24" x14ac:dyDescent="0.45">
      <c r="Q20" s="34"/>
      <c r="R20" s="20"/>
      <c r="S20" s="13"/>
      <c r="T20" s="13"/>
      <c r="U20" s="13"/>
      <c r="V20" s="13"/>
      <c r="W20" s="13"/>
      <c r="X20" s="13"/>
    </row>
    <row r="21" spans="1:24" x14ac:dyDescent="0.45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13"/>
      <c r="T21" s="13"/>
      <c r="U21" s="13"/>
      <c r="V21" s="13"/>
      <c r="W21" s="13"/>
      <c r="X21" s="13"/>
    </row>
    <row r="22" spans="1:24" x14ac:dyDescent="0.45"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13"/>
      <c r="T22" s="13"/>
      <c r="U22" s="13"/>
      <c r="V22" s="13"/>
      <c r="W22" s="13"/>
      <c r="X22" s="13"/>
    </row>
    <row r="23" spans="1:24" x14ac:dyDescent="0.45">
      <c r="F23" s="20"/>
      <c r="G23" s="20"/>
      <c r="H23" s="20"/>
      <c r="I23" s="20"/>
      <c r="J23" s="20"/>
      <c r="K23" s="20"/>
      <c r="L23" s="20"/>
      <c r="M23" s="20"/>
      <c r="N23" s="19"/>
      <c r="O23" s="19"/>
      <c r="P23" s="19"/>
      <c r="Q23" s="19"/>
      <c r="S23" s="13"/>
      <c r="T23" s="13"/>
      <c r="U23" s="13"/>
      <c r="V23" s="13"/>
      <c r="W23" s="13"/>
      <c r="X23" s="13"/>
    </row>
    <row r="24" spans="1:24" x14ac:dyDescent="0.45"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S24" s="13"/>
      <c r="T24" s="13"/>
      <c r="U24" s="13"/>
      <c r="V24" s="13"/>
      <c r="W24" s="13"/>
      <c r="X24" s="13"/>
    </row>
    <row r="25" spans="1:24" x14ac:dyDescent="0.45"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S25" s="13"/>
      <c r="T25" s="13"/>
      <c r="U25" s="13"/>
      <c r="V25" s="13"/>
      <c r="W25" s="13"/>
      <c r="X25" s="13"/>
    </row>
    <row r="26" spans="1:24" x14ac:dyDescent="0.45"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S26" s="13"/>
      <c r="T26" s="13"/>
      <c r="U26" s="13"/>
      <c r="V26" s="13"/>
      <c r="W26" s="13"/>
      <c r="X26" s="13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6"/>
  <sheetViews>
    <sheetView zoomScaleNormal="100" workbookViewId="0"/>
  </sheetViews>
  <sheetFormatPr defaultColWidth="9.1328125" defaultRowHeight="15" customHeight="1" x14ac:dyDescent="0.45"/>
  <cols>
    <col min="1" max="1" width="1.59765625" style="12" customWidth="1"/>
    <col min="2" max="2" width="40.59765625" style="47" customWidth="1"/>
    <col min="3" max="10" width="9.33203125" style="47" customWidth="1"/>
    <col min="11" max="12" width="9.1328125" style="47" customWidth="1"/>
    <col min="13" max="16384" width="9.1328125" style="47"/>
  </cols>
  <sheetData>
    <row r="1" spans="1:10" s="13" customFormat="1" ht="45" customHeight="1" x14ac:dyDescent="0.85">
      <c r="A1" s="4" t="str">
        <f>Welcome!A2</f>
        <v>Fixed income bond portfolio management techniques</v>
      </c>
      <c r="B1" s="7"/>
      <c r="C1" s="9"/>
      <c r="D1" s="9"/>
      <c r="E1" s="9"/>
      <c r="F1" s="9"/>
      <c r="G1" s="9"/>
      <c r="H1" s="9"/>
      <c r="I1" s="9"/>
      <c r="J1" s="9"/>
    </row>
    <row r="2" spans="1:10" s="13" customFormat="1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</row>
    <row r="3" spans="1:10" customFormat="1" ht="15" customHeight="1" x14ac:dyDescent="0.45">
      <c r="A3" s="12"/>
    </row>
    <row r="4" spans="1:10" s="53" customFormat="1" ht="15" customHeight="1" x14ac:dyDescent="0.45">
      <c r="A4" s="12" t="s">
        <v>35</v>
      </c>
    </row>
    <row r="5" spans="1:10" s="53" customFormat="1" ht="15" customHeight="1" x14ac:dyDescent="0.45">
      <c r="A5" s="12"/>
      <c r="B5" s="52" t="s">
        <v>34</v>
      </c>
    </row>
    <row r="6" spans="1:10" s="53" customFormat="1" ht="15" customHeight="1" x14ac:dyDescent="0.45">
      <c r="A6" s="12"/>
      <c r="B6" s="52"/>
    </row>
    <row r="7" spans="1:10" s="55" customFormat="1" ht="15" customHeight="1" x14ac:dyDescent="0.45">
      <c r="A7" s="12"/>
      <c r="B7" s="52" t="s">
        <v>26</v>
      </c>
      <c r="C7" s="51">
        <v>36526</v>
      </c>
    </row>
    <row r="8" spans="1:10" s="55" customFormat="1" ht="15" customHeight="1" x14ac:dyDescent="0.45">
      <c r="A8" s="12"/>
      <c r="B8" s="52" t="s">
        <v>27</v>
      </c>
      <c r="C8" s="50">
        <f>EDATE(C7,C9*12)</f>
        <v>38353</v>
      </c>
    </row>
    <row r="9" spans="1:10" s="53" customFormat="1" ht="15" customHeight="1" x14ac:dyDescent="0.45">
      <c r="A9" s="12"/>
      <c r="B9" s="52" t="s">
        <v>28</v>
      </c>
      <c r="C9" s="48">
        <v>5</v>
      </c>
      <c r="D9" s="48"/>
    </row>
    <row r="10" spans="1:10" s="53" customFormat="1" ht="15" customHeight="1" x14ac:dyDescent="0.45">
      <c r="A10" s="12"/>
      <c r="B10" s="52" t="s">
        <v>37</v>
      </c>
      <c r="C10" s="49">
        <v>0.02</v>
      </c>
      <c r="D10" s="49"/>
    </row>
    <row r="11" spans="1:10" s="53" customFormat="1" ht="15" customHeight="1" x14ac:dyDescent="0.45">
      <c r="A11" s="12"/>
      <c r="B11" s="52" t="s">
        <v>23</v>
      </c>
      <c r="C11" s="49">
        <v>0.05</v>
      </c>
      <c r="D11" s="49"/>
    </row>
    <row r="12" spans="1:10" s="53" customFormat="1" ht="15" customHeight="1" x14ac:dyDescent="0.45">
      <c r="A12" s="12"/>
      <c r="B12" s="52"/>
    </row>
    <row r="13" spans="1:10" s="53" customFormat="1" ht="15" customHeight="1" x14ac:dyDescent="0.45">
      <c r="A13" s="12"/>
      <c r="B13" s="52" t="s">
        <v>29</v>
      </c>
      <c r="C13" s="53" t="s">
        <v>24</v>
      </c>
      <c r="D13" s="53" t="s">
        <v>30</v>
      </c>
      <c r="E13" s="53" t="s">
        <v>31</v>
      </c>
      <c r="F13" s="53" t="s">
        <v>32</v>
      </c>
    </row>
    <row r="14" spans="1:10" s="53" customFormat="1" ht="15" customHeight="1" x14ac:dyDescent="0.45">
      <c r="A14" s="12"/>
      <c r="B14" s="52">
        <v>1</v>
      </c>
      <c r="C14" s="53">
        <f>$C$10*100</f>
        <v>2</v>
      </c>
      <c r="D14" s="54">
        <f>1/(1+$C$11)^B14</f>
        <v>0.95238095238095233</v>
      </c>
      <c r="E14" s="53">
        <f>C14*D14</f>
        <v>1.9047619047619047</v>
      </c>
      <c r="F14" s="53">
        <f>E14*B14</f>
        <v>1.9047619047619047</v>
      </c>
      <c r="G14" s="53" t="str">
        <f ca="1">_xlfn.FORMULATEXT(C14)</f>
        <v>=$C$10*100</v>
      </c>
    </row>
    <row r="15" spans="1:10" s="53" customFormat="1" ht="15" customHeight="1" x14ac:dyDescent="0.45">
      <c r="A15" s="12"/>
      <c r="B15" s="52">
        <v>2</v>
      </c>
      <c r="C15" s="56">
        <f t="shared" ref="C15:C18" si="0">$C$10*100</f>
        <v>2</v>
      </c>
      <c r="D15" s="54">
        <f t="shared" ref="D15:D18" si="1">1/(1+$C$11)^B15</f>
        <v>0.90702947845804982</v>
      </c>
      <c r="E15" s="56">
        <f t="shared" ref="E15:E18" si="2">C15*D15</f>
        <v>1.8140589569160996</v>
      </c>
      <c r="F15" s="56">
        <f t="shared" ref="F15:F18" si="3">E15*B15</f>
        <v>3.6281179138321993</v>
      </c>
      <c r="H15" s="53" t="str">
        <f ca="1">_xlfn.FORMULATEXT(D15)</f>
        <v>=1/(1+$C$11)^B15</v>
      </c>
    </row>
    <row r="16" spans="1:10" s="53" customFormat="1" ht="15" customHeight="1" x14ac:dyDescent="0.45">
      <c r="A16" s="12"/>
      <c r="B16" s="52">
        <v>3</v>
      </c>
      <c r="C16" s="56">
        <f t="shared" si="0"/>
        <v>2</v>
      </c>
      <c r="D16" s="54">
        <f t="shared" si="1"/>
        <v>0.86383759853147601</v>
      </c>
      <c r="E16" s="56">
        <f t="shared" si="2"/>
        <v>1.727675197062952</v>
      </c>
      <c r="F16" s="56">
        <f t="shared" si="3"/>
        <v>5.1830255911888559</v>
      </c>
      <c r="I16" s="56" t="str">
        <f ca="1">_xlfn.FORMULATEXT(E16)</f>
        <v>=C16*D16</v>
      </c>
    </row>
    <row r="17" spans="1:10" s="53" customFormat="1" ht="15" customHeight="1" x14ac:dyDescent="0.45">
      <c r="A17" s="12"/>
      <c r="B17" s="52">
        <v>4</v>
      </c>
      <c r="C17" s="56">
        <f t="shared" si="0"/>
        <v>2</v>
      </c>
      <c r="D17" s="54">
        <f t="shared" si="1"/>
        <v>0.82270247479188197</v>
      </c>
      <c r="E17" s="56">
        <f t="shared" si="2"/>
        <v>1.6454049495837639</v>
      </c>
      <c r="F17" s="56">
        <f t="shared" si="3"/>
        <v>6.5816197983350557</v>
      </c>
      <c r="J17" s="56" t="str">
        <f ca="1">_xlfn.FORMULATEXT(F17)</f>
        <v>=E17*B17</v>
      </c>
    </row>
    <row r="18" spans="1:10" s="53" customFormat="1" ht="15" customHeight="1" x14ac:dyDescent="0.45">
      <c r="A18" s="12"/>
      <c r="B18" s="52">
        <v>5</v>
      </c>
      <c r="C18" s="56">
        <f>$C$10*100+100</f>
        <v>102</v>
      </c>
      <c r="D18" s="54">
        <f t="shared" si="1"/>
        <v>0.78352616646845896</v>
      </c>
      <c r="E18" s="56">
        <f t="shared" si="2"/>
        <v>79.919668979782813</v>
      </c>
      <c r="F18" s="56">
        <f t="shared" si="3"/>
        <v>399.59834489891409</v>
      </c>
    </row>
    <row r="19" spans="1:10" s="53" customFormat="1" ht="15" customHeight="1" x14ac:dyDescent="0.45">
      <c r="A19" s="12"/>
      <c r="B19" s="52"/>
      <c r="E19" s="53">
        <f>SUM(E14:E18)</f>
        <v>87.011569988107539</v>
      </c>
      <c r="F19" s="56">
        <f>SUM(F14:F18)</f>
        <v>416.89587010703212</v>
      </c>
    </row>
    <row r="20" spans="1:10" s="53" customFormat="1" ht="15" customHeight="1" x14ac:dyDescent="0.45">
      <c r="A20" s="12"/>
      <c r="B20" s="52"/>
    </row>
    <row r="21" spans="1:10" s="53" customFormat="1" ht="15" customHeight="1" x14ac:dyDescent="0.45">
      <c r="A21" s="12"/>
      <c r="B21" s="52" t="s">
        <v>33</v>
      </c>
      <c r="C21" s="53">
        <f>F19/E19</f>
        <v>4.7912693698552058</v>
      </c>
      <c r="D21" s="53" t="str">
        <f ca="1">_xlfn.FORMULATEXT(C21)</f>
        <v>=F19/E19</v>
      </c>
    </row>
    <row r="22" spans="1:10" s="53" customFormat="1" ht="15" customHeight="1" x14ac:dyDescent="0.45">
      <c r="A22" s="12"/>
      <c r="B22" s="52" t="s">
        <v>36</v>
      </c>
      <c r="C22" s="56">
        <f>DURATION(C7,C8,C10,C11,1)</f>
        <v>4.7912693698552067</v>
      </c>
      <c r="D22" s="56" t="str">
        <f ca="1">_xlfn.FORMULATEXT(C22)</f>
        <v>=DURATION(C7,C8,C10,C11,1)</v>
      </c>
    </row>
    <row r="23" spans="1:10" s="53" customFormat="1" ht="15" customHeight="1" x14ac:dyDescent="0.45">
      <c r="A23" s="12"/>
      <c r="B23" s="52"/>
    </row>
    <row r="24" spans="1:10" ht="15" customHeight="1" x14ac:dyDescent="0.45">
      <c r="B24" s="53"/>
      <c r="C24" s="53"/>
    </row>
    <row r="26" spans="1:10" ht="15" customHeight="1" x14ac:dyDescent="0.45">
      <c r="A26" s="47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</dc:creator>
  <cp:lastModifiedBy>Andrew Jones</cp:lastModifiedBy>
  <cp:lastPrinted>2016-02-04T14:08:33Z</cp:lastPrinted>
  <dcterms:created xsi:type="dcterms:W3CDTF">2016-02-03T14:06:14Z</dcterms:created>
  <dcterms:modified xsi:type="dcterms:W3CDTF">2022-02-10T11:52:18Z</dcterms:modified>
</cp:coreProperties>
</file>