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6 Model - Balance Sheet/"/>
    </mc:Choice>
  </mc:AlternateContent>
  <xr:revisionPtr revIDLastSave="14" documentId="8_{4A2DD600-74C2-4F81-90CF-39EBFC63EDE0}" xr6:coauthVersionLast="47" xr6:coauthVersionMax="47" xr10:uidLastSave="{B78D4388-505A-4CEE-B961-B5B9E1F8398E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2" l="1"/>
  <c r="I212" i="2"/>
  <c r="H212" i="2"/>
  <c r="G212" i="2"/>
  <c r="F212" i="2"/>
  <c r="E212" i="2"/>
  <c r="J211" i="2"/>
  <c r="I211" i="2"/>
  <c r="H211" i="2"/>
  <c r="G211" i="2"/>
  <c r="F211" i="2"/>
  <c r="E211" i="2"/>
  <c r="F89" i="2" l="1"/>
  <c r="H89" i="2" l="1"/>
  <c r="I89" i="2"/>
  <c r="J89" i="2"/>
  <c r="G134" i="2"/>
  <c r="H134" i="2"/>
  <c r="I134" i="2"/>
  <c r="J134" i="2"/>
  <c r="G89" i="2"/>
  <c r="G29" i="2"/>
  <c r="H29" i="2"/>
  <c r="I29" i="2"/>
  <c r="J29" i="2"/>
  <c r="G34" i="2"/>
  <c r="H34" i="2"/>
  <c r="I34" i="2"/>
  <c r="J34" i="2"/>
  <c r="G40" i="2"/>
  <c r="H40" i="2"/>
  <c r="I40" i="2"/>
  <c r="J40" i="2"/>
  <c r="E96" i="2"/>
  <c r="E97" i="2" l="1"/>
  <c r="F134" i="2" l="1"/>
  <c r="A7" i="1" l="1"/>
  <c r="F46" i="2" l="1"/>
  <c r="G46" i="2" s="1"/>
  <c r="E15" i="2"/>
  <c r="D15" i="2"/>
  <c r="H46" i="2" l="1"/>
  <c r="F87" i="2"/>
  <c r="G87" i="2" s="1"/>
  <c r="H87" i="2" s="1"/>
  <c r="I87" i="2" s="1"/>
  <c r="J87" i="2" s="1"/>
  <c r="I46" i="2" l="1"/>
  <c r="D53" i="2"/>
  <c r="E53" i="2"/>
  <c r="C53" i="2"/>
  <c r="E48" i="2"/>
  <c r="E47" i="2"/>
  <c r="D48" i="2"/>
  <c r="D47" i="2"/>
  <c r="C48" i="2"/>
  <c r="C47" i="2"/>
  <c r="H16" i="2"/>
  <c r="H47" i="2" s="1"/>
  <c r="I16" i="2"/>
  <c r="I47" i="2" s="1"/>
  <c r="J16" i="2"/>
  <c r="J47" i="2" s="1"/>
  <c r="G16" i="2"/>
  <c r="G47" i="2" s="1"/>
  <c r="F16" i="2"/>
  <c r="E8" i="2"/>
  <c r="E93" i="2"/>
  <c r="J46" i="2" l="1"/>
  <c r="E24" i="2"/>
  <c r="E7" i="2" s="1"/>
  <c r="E34" i="2"/>
  <c r="D34" i="2"/>
  <c r="C24" i="2"/>
  <c r="D24" i="2"/>
  <c r="E83" i="2"/>
  <c r="E90" i="2" s="1"/>
  <c r="D97" i="2"/>
  <c r="D93" i="2"/>
  <c r="B195" i="2" l="1"/>
  <c r="E92" i="2"/>
  <c r="F86" i="2"/>
  <c r="G86" i="2" s="1"/>
  <c r="F81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28" i="2"/>
  <c r="F20" i="2"/>
  <c r="F82" i="2" s="1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C22" i="2"/>
  <c r="C26" i="2" s="1"/>
  <c r="F47" i="2"/>
  <c r="G81" i="2" l="1"/>
  <c r="G20" i="2"/>
  <c r="H86" i="2"/>
  <c r="E26" i="2"/>
  <c r="E94" i="2"/>
  <c r="F97" i="2"/>
  <c r="F93" i="2"/>
  <c r="F21" i="2"/>
  <c r="F22" i="2" s="1"/>
  <c r="F25" i="2"/>
  <c r="F24" i="2"/>
  <c r="C103" i="2"/>
  <c r="D98" i="2"/>
  <c r="D101" i="2" s="1"/>
  <c r="D103" i="2" s="1"/>
  <c r="F17" i="2"/>
  <c r="C35" i="2"/>
  <c r="C30" i="2"/>
  <c r="D30" i="2"/>
  <c r="D35" i="2"/>
  <c r="I86" i="2" l="1"/>
  <c r="H20" i="2"/>
  <c r="G24" i="2"/>
  <c r="G82" i="2"/>
  <c r="G25" i="2"/>
  <c r="G21" i="2"/>
  <c r="G22" i="2" s="1"/>
  <c r="G93" i="2"/>
  <c r="G97" i="2"/>
  <c r="H81" i="2"/>
  <c r="E30" i="2"/>
  <c r="E35" i="2"/>
  <c r="E12" i="2" s="1"/>
  <c r="E98" i="2"/>
  <c r="E101" i="2" s="1"/>
  <c r="E103" i="2" s="1"/>
  <c r="E57" i="2"/>
  <c r="F26" i="2"/>
  <c r="G17" i="2"/>
  <c r="G48" i="2" s="1"/>
  <c r="F48" i="2"/>
  <c r="D38" i="2"/>
  <c r="D12" i="2"/>
  <c r="C38" i="2"/>
  <c r="C12" i="2"/>
  <c r="G26" i="2" l="1"/>
  <c r="J86" i="2"/>
  <c r="I81" i="2"/>
  <c r="H82" i="2"/>
  <c r="H93" i="2"/>
  <c r="H97" i="2"/>
  <c r="H24" i="2"/>
  <c r="H25" i="2"/>
  <c r="I20" i="2"/>
  <c r="H21" i="2"/>
  <c r="H22" i="2" s="1"/>
  <c r="E38" i="2"/>
  <c r="H17" i="2"/>
  <c r="H48" i="2" s="1"/>
  <c r="G28" i="2"/>
  <c r="F30" i="2"/>
  <c r="D41" i="2"/>
  <c r="C41" i="2"/>
  <c r="H26" i="2" l="1"/>
  <c r="I97" i="2"/>
  <c r="I82" i="2"/>
  <c r="I93" i="2"/>
  <c r="I21" i="2"/>
  <c r="I22" i="2" s="1"/>
  <c r="I25" i="2"/>
  <c r="J20" i="2"/>
  <c r="I24" i="2"/>
  <c r="J81" i="2"/>
  <c r="G30" i="2"/>
  <c r="E41" i="2"/>
  <c r="I17" i="2"/>
  <c r="I48" i="2" s="1"/>
  <c r="I26" i="2" l="1"/>
  <c r="J82" i="2"/>
  <c r="J97" i="2"/>
  <c r="J93" i="2"/>
  <c r="J21" i="2"/>
  <c r="J22" i="2" s="1"/>
  <c r="J24" i="2"/>
  <c r="J25" i="2"/>
  <c r="J17" i="2"/>
  <c r="J48" i="2" s="1"/>
  <c r="J26" i="2" l="1"/>
  <c r="H28" i="2" l="1"/>
  <c r="H30" i="2" l="1"/>
  <c r="I28" i="2" l="1"/>
  <c r="I30" i="2" l="1"/>
  <c r="J28" i="2" l="1"/>
  <c r="J30" i="2" l="1"/>
  <c r="E2" i="2" l="1"/>
  <c r="A1" i="6"/>
  <c r="D2" i="2" l="1"/>
  <c r="C2" i="2" s="1"/>
  <c r="F2" i="2" l="1"/>
  <c r="G2" i="2" s="1"/>
  <c r="H2" i="2" s="1"/>
  <c r="I2" i="2" s="1"/>
  <c r="J2" i="2" s="1"/>
  <c r="H35" i="2" l="1"/>
  <c r="I35" i="2"/>
  <c r="J35" i="2"/>
  <c r="G35" i="2"/>
  <c r="G37" i="2"/>
  <c r="F35" i="2"/>
  <c r="F37" i="2" s="1"/>
  <c r="G38" i="2" l="1"/>
  <c r="G41" i="2" s="1"/>
  <c r="I37" i="2"/>
  <c r="I38" i="2" s="1"/>
  <c r="I41" i="2" s="1"/>
  <c r="G43" i="2"/>
  <c r="F38" i="2"/>
  <c r="F41" i="2" s="1"/>
  <c r="J37" i="2"/>
  <c r="J38" i="2"/>
  <c r="J41" i="2" s="1"/>
  <c r="H37" i="2"/>
  <c r="H38" i="2" s="1"/>
  <c r="H41" i="2" s="1"/>
  <c r="I43" i="2" l="1"/>
  <c r="F43" i="2"/>
  <c r="G45" i="2"/>
  <c r="J43" i="2"/>
  <c r="H43" i="2"/>
  <c r="F45" i="2" l="1"/>
  <c r="H45" i="2"/>
  <c r="J45" i="2"/>
  <c r="I45" i="2"/>
  <c r="F94" i="2" l="1"/>
  <c r="F98" i="2" l="1"/>
  <c r="F101" i="2" s="1"/>
  <c r="F83" i="2" l="1"/>
  <c r="F90" i="2" s="1"/>
  <c r="F103" i="2" s="1"/>
  <c r="G94" i="2" l="1"/>
  <c r="G98" i="2" l="1"/>
  <c r="G101" i="2" s="1"/>
  <c r="G83" i="2" l="1"/>
  <c r="G90" i="2" s="1"/>
  <c r="G103" i="2" s="1"/>
  <c r="H94" i="2" l="1"/>
  <c r="H98" i="2" l="1"/>
  <c r="H101" i="2" s="1"/>
  <c r="H83" i="2" l="1"/>
  <c r="H90" i="2" s="1"/>
  <c r="H103" i="2" s="1"/>
  <c r="I94" i="2" l="1"/>
  <c r="I98" i="2" l="1"/>
  <c r="I101" i="2" s="1"/>
  <c r="I83" i="2" l="1"/>
  <c r="I90" i="2" s="1"/>
  <c r="I103" i="2" s="1"/>
  <c r="J94" i="2" l="1"/>
  <c r="J83" i="2" l="1"/>
  <c r="J90" i="2" s="1"/>
  <c r="J98" i="2"/>
  <c r="J101" i="2" s="1"/>
  <c r="J103" i="2" l="1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<sst xmlns="http://schemas.openxmlformats.org/spreadsheetml/2006/main" count="219" uniqueCount="179">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</sst>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3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0" t="s">
        <v>0</v>
      </c>
      <c r="C4" s="80"/>
      <c r="D4" s="80"/>
      <c r="E4" s="80"/>
      <c r="F4" s="80"/>
      <c r="G4" s="80"/>
      <c r="H4" s="80"/>
      <c r="I4" s="80"/>
      <c r="K4" s="2"/>
      <c r="L4" s="80" t="s">
        <v>2</v>
      </c>
      <c r="M4" s="80"/>
      <c r="N4" s="80"/>
      <c r="O4" s="80"/>
      <c r="P4" s="80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1" t="s">
        <v>20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2"/>
      <c r="O13" s="80" t="s">
        <v>15</v>
      </c>
      <c r="P13" s="80"/>
      <c r="Q13" s="80"/>
      <c r="R13" s="58"/>
    </row>
    <row r="14" spans="1:18" s="3" customFormat="1" ht="15" customHeight="1" x14ac:dyDescent="0.45">
      <c r="A14" s="56"/>
      <c r="B14" s="82" t="s">
        <v>38</v>
      </c>
      <c r="C14" s="82"/>
      <c r="D14" s="82" t="s">
        <v>25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2" t="s">
        <v>37</v>
      </c>
      <c r="C15" s="82"/>
      <c r="D15" s="82" t="s">
        <v>25</v>
      </c>
      <c r="E15" s="82"/>
      <c r="F15" s="82"/>
      <c r="G15" s="82"/>
      <c r="H15" s="82"/>
      <c r="I15" s="82"/>
      <c r="J15" s="82"/>
      <c r="K15" s="82"/>
      <c r="L15" s="82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0</v>
      </c>
      <c r="H28">
        <f t="shared" ref="H28" si="28">H9*G85</f>
        <v>0</v>
      </c>
      <c r="I28">
        <f t="shared" ref="I28" si="29">I9*H85</f>
        <v>0</v>
      </c>
      <c r="J28">
        <f t="shared" ref="J28" si="30">J9*I85</f>
        <v>0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25754.390837499996</v>
      </c>
      <c r="H30" s="67">
        <f t="shared" si="34"/>
        <v>29246.736727262498</v>
      </c>
      <c r="I30" s="67">
        <f t="shared" si="34"/>
        <v>32685.344081443043</v>
      </c>
      <c r="J30" s="67">
        <f t="shared" si="34"/>
        <v>36160.809274483225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</row>
    <row r="63" spans="1:17" ht="15" customHeight="1" x14ac:dyDescent="0.45">
      <c r="B63" t="s">
        <v>84</v>
      </c>
      <c r="C63" s="68"/>
      <c r="D63" s="68"/>
      <c r="E63" s="68"/>
    </row>
    <row r="64" spans="1:17" ht="15" customHeight="1" x14ac:dyDescent="0.45">
      <c r="B64" t="s">
        <v>105</v>
      </c>
    </row>
    <row r="66" spans="1:5" ht="15" customHeight="1" x14ac:dyDescent="0.45">
      <c r="B66" t="s">
        <v>153</v>
      </c>
    </row>
    <row r="67" spans="1:5" ht="15" customHeight="1" x14ac:dyDescent="0.45">
      <c r="B67" t="s">
        <v>85</v>
      </c>
    </row>
    <row r="68" spans="1:5" ht="15" customHeight="1" x14ac:dyDescent="0.45">
      <c r="B68" t="s">
        <v>154</v>
      </c>
    </row>
    <row r="70" spans="1:5" ht="15" customHeight="1" x14ac:dyDescent="0.45">
      <c r="B70" t="s">
        <v>55</v>
      </c>
    </row>
    <row r="71" spans="1:5" ht="15" customHeight="1" x14ac:dyDescent="0.45">
      <c r="B71" t="s">
        <v>29</v>
      </c>
    </row>
    <row r="72" spans="1:5" ht="15" customHeight="1" x14ac:dyDescent="0.45">
      <c r="B72" t="s">
        <v>56</v>
      </c>
    </row>
    <row r="73" spans="1:5" ht="15" customHeight="1" x14ac:dyDescent="0.45">
      <c r="B73" t="s">
        <v>57</v>
      </c>
    </row>
    <row r="75" spans="1:5" ht="15" customHeight="1" x14ac:dyDescent="0.45">
      <c r="B75" t="s">
        <v>103</v>
      </c>
    </row>
    <row r="76" spans="1:5" ht="15" customHeight="1" x14ac:dyDescent="0.45">
      <c r="B76" t="s">
        <v>104</v>
      </c>
    </row>
    <row r="77" spans="1:5" ht="15" customHeight="1" x14ac:dyDescent="0.45">
      <c r="B77" t="s">
        <v>102</v>
      </c>
    </row>
    <row r="79" spans="1:5" ht="15" customHeight="1" x14ac:dyDescent="0.45">
      <c r="A79" s="16" t="s">
        <v>30</v>
      </c>
    </row>
    <row r="80" spans="1:5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  <c r="F81">
        <f t="shared" ref="F81" si="59">E81+F51</f>
        <v>28517</v>
      </c>
      <c r="G81">
        <f t="shared" ref="G81" si="60">F81+G51</f>
        <v>28517</v>
      </c>
      <c r="H81">
        <f t="shared" ref="H81" si="61">G81+H51</f>
        <v>28517</v>
      </c>
      <c r="I81">
        <f t="shared" ref="I81" si="62">H81+I51</f>
        <v>28517</v>
      </c>
      <c r="J81">
        <f t="shared" ref="J81" si="63">I81+J51</f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  <c r="F82">
        <f t="shared" ref="F82" si="64">F52*F20</f>
        <v>16872.525000000001</v>
      </c>
      <c r="G82">
        <f t="shared" ref="G82" si="65">G52*G20</f>
        <v>19403.403749999998</v>
      </c>
      <c r="H82">
        <f t="shared" ref="H82:J82" si="66">H52*H20</f>
        <v>22178.090486249999</v>
      </c>
      <c r="I82">
        <f t="shared" si="66"/>
        <v>24928.173706545</v>
      </c>
      <c r="J82">
        <f t="shared" si="66"/>
        <v>27695.200987971493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>
        <f>SUM(F80:F82)</f>
        <v>45389.525000000001</v>
      </c>
      <c r="G83" s="67">
        <f t="shared" ref="G83" si="67">SUM(G80:G82)</f>
        <v>47920.403749999998</v>
      </c>
      <c r="H83" s="67">
        <f t="shared" ref="H83" si="68">SUM(H80:H82)</f>
        <v>50695.090486250003</v>
      </c>
      <c r="I83" s="67">
        <f t="shared" ref="I83" si="69">SUM(I80:I82)</f>
        <v>53445.173706545</v>
      </c>
      <c r="J83" s="67">
        <f t="shared" ref="J83" si="70">SUM(J80:J82)</f>
        <v>56212.20098797149</v>
      </c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  <c r="F86">
        <f t="shared" ref="F86" si="71">E86+F54</f>
        <v>5183</v>
      </c>
      <c r="G86">
        <f t="shared" ref="G86" si="72">F86+G54</f>
        <v>5183</v>
      </c>
      <c r="H86">
        <f t="shared" ref="H86" si="73">G86+H54</f>
        <v>5183</v>
      </c>
      <c r="I86">
        <f t="shared" ref="I86" si="74">H86+I54</f>
        <v>5183</v>
      </c>
      <c r="J86">
        <f t="shared" ref="J86" si="75">I86+J54</f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  <c r="F87">
        <f>E87</f>
        <v>35869</v>
      </c>
      <c r="G87">
        <f t="shared" ref="G87" si="76">F87</f>
        <v>35869</v>
      </c>
      <c r="H87">
        <f t="shared" ref="H87:J87" si="77">G87</f>
        <v>35869</v>
      </c>
      <c r="I87">
        <f t="shared" si="77"/>
        <v>35869</v>
      </c>
      <c r="J87">
        <f t="shared" si="77"/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  <c r="F89">
        <f>F55</f>
        <v>18432</v>
      </c>
      <c r="G89">
        <f t="shared" ref="G89" si="78">G55</f>
        <v>18432</v>
      </c>
      <c r="H89">
        <f t="shared" ref="H89:J89" si="79">H55</f>
        <v>18432</v>
      </c>
      <c r="I89">
        <f t="shared" si="79"/>
        <v>18432</v>
      </c>
      <c r="J89">
        <f t="shared" si="79"/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>
        <f>SUM(F83,F85:F89)</f>
        <v>104873.52499999999</v>
      </c>
      <c r="G90" s="67">
        <f t="shared" ref="G90" si="80">SUM(G83,G85:G89)</f>
        <v>107404.40375</v>
      </c>
      <c r="H90" s="67">
        <f t="shared" ref="H90" si="81">SUM(H83,H85:H89)</f>
        <v>110179.09048625</v>
      </c>
      <c r="I90" s="67">
        <f t="shared" ref="I90" si="82">SUM(I83,I85:I89)</f>
        <v>112929.173706545</v>
      </c>
      <c r="J90" s="67">
        <f t="shared" ref="J90" si="83">SUM(J83,J85:J89)</f>
        <v>115696.20098797149</v>
      </c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  <c r="F93">
        <f t="shared" ref="F93" si="84">F57*F20</f>
        <v>18137.964375</v>
      </c>
      <c r="G93">
        <f t="shared" ref="G93" si="85">G57*G20</f>
        <v>20858.659031249997</v>
      </c>
      <c r="H93">
        <f t="shared" ref="H93:J93" si="86">H57*H20</f>
        <v>23841.447272718746</v>
      </c>
      <c r="I93">
        <f t="shared" si="86"/>
        <v>26797.786734535875</v>
      </c>
      <c r="J93">
        <f t="shared" si="86"/>
        <v>29772.341062069354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>
        <f>SUM(F92:F93)</f>
        <v>18137.964375</v>
      </c>
      <c r="G94" s="67">
        <f t="shared" ref="G94" si="87">SUM(G92:G93)</f>
        <v>20858.659031249997</v>
      </c>
      <c r="H94" s="67">
        <f t="shared" ref="H94" si="88">SUM(H92:H93)</f>
        <v>23841.447272718746</v>
      </c>
      <c r="I94" s="67">
        <f t="shared" ref="I94" si="89">SUM(I92:I93)</f>
        <v>26797.786734535875</v>
      </c>
      <c r="J94" s="67">
        <f t="shared" ref="J94" si="90">SUM(J92:J93)</f>
        <v>29772.341062069354</v>
      </c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  <c r="F97">
        <f t="shared" ref="F97" si="91">F58*F20</f>
        <v>7170.8231250000008</v>
      </c>
      <c r="G97">
        <f t="shared" ref="G97" si="92">G58*G20</f>
        <v>8246.446593749999</v>
      </c>
      <c r="H97">
        <f t="shared" ref="H97:J97" si="93">H58*H20</f>
        <v>9425.6884566562494</v>
      </c>
      <c r="I97">
        <f t="shared" si="93"/>
        <v>10594.473825281626</v>
      </c>
      <c r="J97">
        <f t="shared" si="93"/>
        <v>11770.460419887886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>
        <f>SUM(F94,F96:F97)</f>
        <v>25308.787499999999</v>
      </c>
      <c r="G98" s="67">
        <f t="shared" ref="G98" si="94">SUM(G94,G96:G97)</f>
        <v>29105.105624999997</v>
      </c>
      <c r="H98" s="67">
        <f t="shared" ref="H98" si="95">SUM(H94,H96:H97)</f>
        <v>33267.135729374997</v>
      </c>
      <c r="I98" s="67">
        <f t="shared" ref="I98" si="96">SUM(I94,I96:I97)</f>
        <v>37392.2605598175</v>
      </c>
      <c r="J98" s="67">
        <f t="shared" ref="J98" si="97">SUM(J94,J96:J97)</f>
        <v>41542.801481957242</v>
      </c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F101" si="98">D98+D100</f>
        <v>133959</v>
      </c>
      <c r="E101" s="67">
        <f t="shared" si="98"/>
        <v>157461</v>
      </c>
      <c r="F101" s="67">
        <f t="shared" si="98"/>
        <v>25308.787499999999</v>
      </c>
      <c r="G101" s="67">
        <f t="shared" ref="G101" si="99">G98+G100</f>
        <v>29105.105624999997</v>
      </c>
      <c r="H101" s="67">
        <f t="shared" ref="H101:J101" si="100">H98+H100</f>
        <v>33267.135729374997</v>
      </c>
      <c r="I101" s="67">
        <f t="shared" si="100"/>
        <v>37392.2605598175</v>
      </c>
      <c r="J101" s="67">
        <f t="shared" si="100"/>
        <v>41542.801481957242</v>
      </c>
    </row>
    <row r="103" spans="1:10" ht="15" customHeight="1" x14ac:dyDescent="0.45">
      <c r="B103" t="s">
        <v>112</v>
      </c>
      <c r="C103">
        <f>C101-C90</f>
        <v>0</v>
      </c>
      <c r="D103">
        <f t="shared" ref="D103:F103" si="101">D101-D90</f>
        <v>0</v>
      </c>
      <c r="E103">
        <f>E101-E90</f>
        <v>0</v>
      </c>
      <c r="F103">
        <f t="shared" si="101"/>
        <v>-79564.737499999988</v>
      </c>
      <c r="G103">
        <f t="shared" ref="G103" si="102">G101-G90</f>
        <v>-78299.298125000001</v>
      </c>
      <c r="H103">
        <f t="shared" ref="H103:J103" si="103">H101-H90</f>
        <v>-76911.954756874999</v>
      </c>
      <c r="I103">
        <f t="shared" si="103"/>
        <v>-75536.9131467275</v>
      </c>
      <c r="J103">
        <f t="shared" si="103"/>
        <v>-74153.399506014248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</row>
    <row r="107" spans="1:10" ht="15" customHeight="1" x14ac:dyDescent="0.45">
      <c r="B107" t="s">
        <v>84</v>
      </c>
    </row>
    <row r="108" spans="1:10" ht="15" customHeight="1" x14ac:dyDescent="0.45">
      <c r="B108" t="s">
        <v>85</v>
      </c>
    </row>
    <row r="109" spans="1:10" ht="15" customHeight="1" x14ac:dyDescent="0.45">
      <c r="B109" t="s">
        <v>63</v>
      </c>
    </row>
    <row r="110" spans="1:10" ht="15" customHeight="1" x14ac:dyDescent="0.45">
      <c r="B110" t="s">
        <v>120</v>
      </c>
    </row>
    <row r="111" spans="1:10" ht="15" customHeight="1" x14ac:dyDescent="0.45">
      <c r="B111" t="s">
        <v>121</v>
      </c>
    </row>
    <row r="112" spans="1:10" ht="15" customHeight="1" x14ac:dyDescent="0.45">
      <c r="B112" t="s">
        <v>134</v>
      </c>
    </row>
    <row r="114" spans="2:2" ht="15" customHeight="1" x14ac:dyDescent="0.45">
      <c r="B114" t="s">
        <v>54</v>
      </c>
    </row>
    <row r="115" spans="2:2" ht="15" customHeight="1" x14ac:dyDescent="0.45">
      <c r="B115" t="s">
        <v>122</v>
      </c>
    </row>
    <row r="116" spans="2:2" ht="15" customHeight="1" x14ac:dyDescent="0.45">
      <c r="B116" t="s">
        <v>123</v>
      </c>
    </row>
    <row r="117" spans="2:2" ht="15" customHeight="1" x14ac:dyDescent="0.45">
      <c r="B117" t="s">
        <v>135</v>
      </c>
    </row>
    <row r="119" spans="2:2" ht="15" customHeight="1" x14ac:dyDescent="0.45">
      <c r="B119" t="s">
        <v>136</v>
      </c>
    </row>
    <row r="120" spans="2:2" ht="15" customHeight="1" x14ac:dyDescent="0.45">
      <c r="B120" t="s">
        <v>137</v>
      </c>
    </row>
    <row r="121" spans="2:2" ht="15" customHeight="1" x14ac:dyDescent="0.45">
      <c r="B121" t="s">
        <v>131</v>
      </c>
    </row>
    <row r="122" spans="2:2" ht="15" customHeight="1" x14ac:dyDescent="0.45">
      <c r="B122" t="s">
        <v>132</v>
      </c>
    </row>
    <row r="124" spans="2:2" ht="15" customHeight="1" x14ac:dyDescent="0.45">
      <c r="B124" t="s">
        <v>162</v>
      </c>
    </row>
    <row r="125" spans="2:2" ht="15" customHeight="1" x14ac:dyDescent="0.45">
      <c r="B125" t="s">
        <v>133</v>
      </c>
    </row>
    <row r="126" spans="2:2" ht="15" customHeight="1" x14ac:dyDescent="0.45">
      <c r="B126" t="s">
        <v>161</v>
      </c>
    </row>
    <row r="128" spans="2:2" ht="15" customHeight="1" x14ac:dyDescent="0.45">
      <c r="B128" t="s">
        <v>112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104">SUM(G131:G133)</f>
        <v>-6000</v>
      </c>
      <c r="H134">
        <f t="shared" si="104"/>
        <v>0</v>
      </c>
      <c r="I134">
        <f t="shared" si="104"/>
        <v>-10000</v>
      </c>
      <c r="J134">
        <f t="shared" si="104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</row>
    <row r="145" spans="2:5" ht="15" customHeight="1" x14ac:dyDescent="0.45">
      <c r="B145" t="s">
        <v>151</v>
      </c>
    </row>
    <row r="146" spans="2:5" ht="15" customHeight="1" x14ac:dyDescent="0.45">
      <c r="B146" t="s">
        <v>56</v>
      </c>
    </row>
    <row r="147" spans="2:5" ht="15" customHeight="1" x14ac:dyDescent="0.45">
      <c r="B147" t="s">
        <v>62</v>
      </c>
    </row>
    <row r="149" spans="2:5" ht="15" customHeight="1" x14ac:dyDescent="0.45">
      <c r="B149" t="s">
        <v>35</v>
      </c>
    </row>
    <row r="150" spans="2:5" ht="15" customHeight="1" x14ac:dyDescent="0.45">
      <c r="B150" t="s">
        <v>61</v>
      </c>
    </row>
    <row r="152" spans="2:5" ht="15" customHeight="1" x14ac:dyDescent="0.45">
      <c r="B152" t="s">
        <v>124</v>
      </c>
    </row>
    <row r="153" spans="2:5" ht="15" customHeight="1" x14ac:dyDescent="0.45">
      <c r="B153" t="s">
        <v>158</v>
      </c>
    </row>
    <row r="155" spans="2:5" ht="15" customHeight="1" x14ac:dyDescent="0.45">
      <c r="B155" t="s">
        <v>157</v>
      </c>
    </row>
    <row r="156" spans="2:5" ht="15" customHeight="1" x14ac:dyDescent="0.45">
      <c r="B156" t="s">
        <v>159</v>
      </c>
    </row>
    <row r="158" spans="2:5" ht="15" customHeight="1" x14ac:dyDescent="0.45">
      <c r="B158" t="s">
        <v>128</v>
      </c>
    </row>
    <row r="159" spans="2:5" ht="15" customHeight="1" x14ac:dyDescent="0.45">
      <c r="B159" t="s">
        <v>129</v>
      </c>
    </row>
    <row r="160" spans="2:5" ht="15" customHeight="1" x14ac:dyDescent="0.45">
      <c r="B160" t="s">
        <v>144</v>
      </c>
      <c r="E160" s="68">
        <v>5225</v>
      </c>
    </row>
    <row r="161" spans="2:10" ht="15" customHeight="1" x14ac:dyDescent="0.45">
      <c r="B161" t="s">
        <v>126</v>
      </c>
      <c r="F161" s="62"/>
      <c r="G161" s="62"/>
      <c r="H161" s="62"/>
      <c r="I161" s="62"/>
      <c r="J161" s="62"/>
    </row>
    <row r="162" spans="2:10" ht="15" customHeight="1" x14ac:dyDescent="0.45">
      <c r="B162" t="s">
        <v>45</v>
      </c>
    </row>
    <row r="164" spans="2:10" ht="15" customHeight="1" x14ac:dyDescent="0.45">
      <c r="B164" t="s">
        <v>143</v>
      </c>
    </row>
    <row r="166" spans="2:10" ht="15" customHeight="1" x14ac:dyDescent="0.45">
      <c r="B166" t="s">
        <v>170</v>
      </c>
      <c r="C166" t="s">
        <v>141</v>
      </c>
      <c r="E166" s="1">
        <v>1</v>
      </c>
    </row>
    <row r="167" spans="2:10" ht="15" customHeight="1" x14ac:dyDescent="0.45">
      <c r="B167" t="s">
        <v>125</v>
      </c>
    </row>
    <row r="168" spans="2:10" ht="15" customHeight="1" x14ac:dyDescent="0.45">
      <c r="B168" t="s">
        <v>142</v>
      </c>
    </row>
    <row r="169" spans="2:10" ht="15" customHeight="1" x14ac:dyDescent="0.45">
      <c r="B169" t="s">
        <v>171</v>
      </c>
      <c r="E169" s="61">
        <v>15000</v>
      </c>
    </row>
    <row r="170" spans="2:10" ht="15" customHeight="1" x14ac:dyDescent="0.45">
      <c r="B170" t="s">
        <v>126</v>
      </c>
      <c r="F170" s="62"/>
      <c r="G170" s="62"/>
      <c r="H170" s="62"/>
      <c r="I170" s="62"/>
      <c r="J170" s="62"/>
    </row>
    <row r="171" spans="2:10" ht="15" customHeight="1" x14ac:dyDescent="0.45">
      <c r="B171" t="s">
        <v>45</v>
      </c>
    </row>
    <row r="173" spans="2:10" ht="15" customHeight="1" x14ac:dyDescent="0.45">
      <c r="B173" t="s">
        <v>152</v>
      </c>
    </row>
    <row r="175" spans="2:10" ht="15" customHeight="1" x14ac:dyDescent="0.45">
      <c r="B175" t="s">
        <v>172</v>
      </c>
      <c r="E175" s="70"/>
    </row>
    <row r="176" spans="2:10" ht="15" customHeight="1" x14ac:dyDescent="0.45">
      <c r="B176" t="s">
        <v>125</v>
      </c>
    </row>
    <row r="177" spans="2:10" ht="15" customHeight="1" x14ac:dyDescent="0.45">
      <c r="B177" t="s">
        <v>173</v>
      </c>
      <c r="E177" s="61">
        <v>10000</v>
      </c>
    </row>
    <row r="178" spans="2:10" ht="15" customHeight="1" x14ac:dyDescent="0.45">
      <c r="B178" t="s">
        <v>126</v>
      </c>
      <c r="F178" s="62"/>
      <c r="G178" s="62"/>
      <c r="H178" s="62"/>
      <c r="I178" s="62"/>
      <c r="J178" s="62"/>
    </row>
    <row r="179" spans="2:10" ht="15" customHeight="1" x14ac:dyDescent="0.45">
      <c r="B179" t="s">
        <v>45</v>
      </c>
    </row>
    <row r="181" spans="2:10" ht="15" customHeight="1" x14ac:dyDescent="0.45">
      <c r="B181" t="s">
        <v>152</v>
      </c>
    </row>
    <row r="183" spans="2:10" ht="15" customHeight="1" x14ac:dyDescent="0.45">
      <c r="B183" t="s">
        <v>174</v>
      </c>
      <c r="C183" t="s">
        <v>141</v>
      </c>
      <c r="E183" s="1">
        <v>1</v>
      </c>
    </row>
    <row r="184" spans="2:10" ht="15" customHeight="1" x14ac:dyDescent="0.45">
      <c r="B184" t="s">
        <v>125</v>
      </c>
    </row>
    <row r="185" spans="2:10" ht="15" customHeight="1" x14ac:dyDescent="0.45">
      <c r="B185" t="s">
        <v>142</v>
      </c>
    </row>
    <row r="186" spans="2:10" ht="15" customHeight="1" x14ac:dyDescent="0.45">
      <c r="B186" t="s">
        <v>175</v>
      </c>
      <c r="E186" s="61">
        <v>15000</v>
      </c>
    </row>
    <row r="187" spans="2:10" ht="15" customHeight="1" x14ac:dyDescent="0.45">
      <c r="B187" t="s">
        <v>126</v>
      </c>
      <c r="F187" s="62"/>
      <c r="G187" s="62"/>
      <c r="H187" s="62"/>
      <c r="I187" s="62"/>
      <c r="J187" s="62"/>
    </row>
    <row r="188" spans="2:10" ht="15" customHeight="1" x14ac:dyDescent="0.45">
      <c r="B188" t="s">
        <v>45</v>
      </c>
    </row>
    <row r="190" spans="2:10" ht="15" customHeight="1" x14ac:dyDescent="0.45">
      <c r="B190" t="s">
        <v>178</v>
      </c>
    </row>
    <row r="192" spans="2:10" ht="15" customHeight="1" x14ac:dyDescent="0.45">
      <c r="B192" t="s">
        <v>35</v>
      </c>
    </row>
    <row r="193" spans="1:10" ht="15" customHeight="1" x14ac:dyDescent="0.45">
      <c r="B193" t="s">
        <v>34</v>
      </c>
    </row>
    <row r="194" spans="1:10" ht="15" customHeight="1" x14ac:dyDescent="0.45">
      <c r="B194" t="s">
        <v>36</v>
      </c>
      <c r="D194" s="72"/>
    </row>
    <row r="195" spans="1:10" ht="15" customHeight="1" x14ac:dyDescent="0.45">
      <c r="B195" t="str">
        <f>B81</f>
        <v>Short-term investments</v>
      </c>
      <c r="D195" s="72"/>
    </row>
    <row r="196" spans="1:10" ht="15" customHeight="1" x14ac:dyDescent="0.45">
      <c r="B196" t="s">
        <v>163</v>
      </c>
      <c r="D196" s="72"/>
    </row>
    <row r="197" spans="1:10" ht="15" customHeight="1" x14ac:dyDescent="0.45">
      <c r="B197" t="s">
        <v>126</v>
      </c>
      <c r="F197" s="62"/>
      <c r="G197" s="62"/>
      <c r="H197" s="62"/>
      <c r="I197" s="62"/>
      <c r="J197" s="62"/>
    </row>
    <row r="198" spans="1:10" ht="15" customHeight="1" x14ac:dyDescent="0.45">
      <c r="B198" t="s">
        <v>44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/>
      <c r="D201" s="62"/>
      <c r="E201" s="62"/>
      <c r="F201" s="62"/>
      <c r="G201" s="62"/>
      <c r="H201" s="62"/>
      <c r="I201" s="62"/>
      <c r="J201" s="62"/>
    </row>
    <row r="202" spans="1:10" ht="15" customHeight="1" x14ac:dyDescent="0.45">
      <c r="B202" t="s">
        <v>69</v>
      </c>
      <c r="C202" s="62"/>
      <c r="D202" s="62"/>
      <c r="E202" s="62"/>
      <c r="F202" s="62"/>
      <c r="G202" s="62"/>
      <c r="H202" s="62"/>
      <c r="I202" s="62"/>
      <c r="J202" s="62"/>
    </row>
    <row r="203" spans="1:10" ht="15" customHeight="1" x14ac:dyDescent="0.45">
      <c r="B203" t="s">
        <v>138</v>
      </c>
      <c r="C203" s="62"/>
      <c r="D203" s="62"/>
      <c r="E203" s="62"/>
      <c r="F203" s="62"/>
      <c r="G203" s="62"/>
      <c r="H203" s="62"/>
      <c r="I203" s="62"/>
      <c r="J203" s="62"/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</row>
    <row r="207" spans="1:10" ht="15" customHeight="1" x14ac:dyDescent="0.45">
      <c r="B207" t="s">
        <v>59</v>
      </c>
      <c r="C207" s="62"/>
      <c r="D207" s="62"/>
      <c r="E207" s="62"/>
      <c r="F207" s="62"/>
      <c r="G207" s="62"/>
      <c r="H207" s="62"/>
      <c r="I207" s="62"/>
      <c r="J207" s="62"/>
    </row>
    <row r="208" spans="1:10" ht="15" customHeight="1" x14ac:dyDescent="0.45">
      <c r="B208" t="s">
        <v>139</v>
      </c>
      <c r="C208" s="62"/>
      <c r="D208" s="62"/>
      <c r="E208" s="62"/>
      <c r="F208" s="62"/>
      <c r="G208" s="62"/>
      <c r="H208" s="62"/>
      <c r="I208" s="62"/>
      <c r="J208" s="62"/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105">G160</f>
        <v>0</v>
      </c>
      <c r="H211">
        <f t="shared" si="105"/>
        <v>0</v>
      </c>
      <c r="I211">
        <f t="shared" si="105"/>
        <v>0</v>
      </c>
      <c r="J211">
        <f t="shared" si="105"/>
        <v>0</v>
      </c>
    </row>
    <row r="212" spans="1:10" ht="15" customHeight="1" x14ac:dyDescent="0.45">
      <c r="B212" t="s">
        <v>47</v>
      </c>
      <c r="D212" s="72"/>
      <c r="E212">
        <f t="shared" ref="E212:J212" si="106">E169+E177+E186</f>
        <v>40000</v>
      </c>
      <c r="F212">
        <f t="shared" si="106"/>
        <v>0</v>
      </c>
      <c r="G212">
        <f t="shared" si="106"/>
        <v>0</v>
      </c>
      <c r="H212">
        <f t="shared" si="106"/>
        <v>0</v>
      </c>
      <c r="I212">
        <f t="shared" si="106"/>
        <v>0</v>
      </c>
      <c r="J212">
        <f t="shared" si="106"/>
        <v>0</v>
      </c>
    </row>
    <row r="213" spans="1:10" ht="15" customHeight="1" x14ac:dyDescent="0.45">
      <c r="B213" t="s">
        <v>130</v>
      </c>
    </row>
    <row r="214" spans="1:10" ht="15" customHeight="1" x14ac:dyDescent="0.45">
      <c r="B214" t="s">
        <v>65</v>
      </c>
    </row>
    <row r="215" spans="1:10" ht="15" customHeight="1" x14ac:dyDescent="0.45">
      <c r="B215" t="s">
        <v>140</v>
      </c>
      <c r="E215" s="64"/>
      <c r="F215" s="64"/>
      <c r="G215" s="64"/>
      <c r="H215" s="64"/>
      <c r="I215" s="64"/>
      <c r="J215" s="73"/>
    </row>
    <row r="216" spans="1:10" ht="15" customHeight="1" x14ac:dyDescent="0.45">
      <c r="B216" t="s">
        <v>66</v>
      </c>
      <c r="E216" s="64"/>
      <c r="F216" s="64"/>
      <c r="G216" s="64"/>
      <c r="H216" s="64"/>
      <c r="I216" s="64"/>
      <c r="J216" s="64"/>
    </row>
    <row r="217" spans="1:10" ht="15" customHeight="1" x14ac:dyDescent="0.45">
      <c r="B217" t="s">
        <v>127</v>
      </c>
    </row>
    <row r="218" spans="1:10" ht="15" customHeight="1" x14ac:dyDescent="0.45">
      <c r="B218" t="s">
        <v>67</v>
      </c>
      <c r="F218" s="64"/>
      <c r="G218" s="64"/>
      <c r="H218" s="64"/>
      <c r="I218" s="64"/>
      <c r="J218" s="64"/>
    </row>
    <row r="219" spans="1:10" ht="15" customHeight="1" x14ac:dyDescent="0.45">
      <c r="B219" t="s">
        <v>68</v>
      </c>
      <c r="E219" s="62"/>
      <c r="F219" s="62"/>
      <c r="G219" s="62"/>
      <c r="H219" s="62"/>
      <c r="I219" s="62"/>
      <c r="J219" s="62"/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