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phil_sparks_fe_training/Documents/Documents/Phil Sparks own files/MAIN PREP/0030 case studies/SkillCast/TechSectorPhilSparks/Final files/29 - 3 Statement Model - deferred revenue/"/>
    </mc:Choice>
  </mc:AlternateContent>
  <xr:revisionPtr revIDLastSave="0" documentId="8_{8601419E-B1A1-476B-BFF3-A21AA6AD2EA2}" xr6:coauthVersionLast="47" xr6:coauthVersionMax="47" xr10:uidLastSave="{00000000-0000-0000-0000-000000000000}"/>
  <bookViews>
    <workbookView xWindow="-98" yWindow="-98" windowWidth="20715" windowHeight="13276" tabRatio="838" activeTab="6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26" l="1"/>
  <c r="G126" i="26"/>
  <c r="H126" i="26"/>
  <c r="I126" i="26"/>
  <c r="J126" i="26"/>
  <c r="K126" i="26"/>
  <c r="L126" i="26"/>
  <c r="M126" i="26"/>
  <c r="N126" i="26"/>
  <c r="O126" i="26"/>
  <c r="P126" i="26"/>
  <c r="Q126" i="26"/>
  <c r="R126" i="26"/>
  <c r="S126" i="26"/>
  <c r="T126" i="26"/>
  <c r="U126" i="26"/>
  <c r="V126" i="26"/>
  <c r="W126" i="26"/>
  <c r="X126" i="26"/>
  <c r="Y126" i="26"/>
  <c r="Z126" i="26"/>
  <c r="AA126" i="26"/>
  <c r="AB126" i="26"/>
  <c r="AC126" i="26"/>
  <c r="AD126" i="26"/>
  <c r="AE126" i="26"/>
  <c r="AF126" i="26"/>
  <c r="AG126" i="26"/>
  <c r="AH126" i="26"/>
  <c r="AI126" i="26"/>
  <c r="AJ126" i="26"/>
  <c r="AK126" i="26"/>
  <c r="AL126" i="26"/>
  <c r="AM126" i="26"/>
  <c r="AN126" i="26"/>
  <c r="AO126" i="26"/>
  <c r="AP126" i="26"/>
  <c r="AQ126" i="26"/>
  <c r="AR126" i="26"/>
  <c r="AS126" i="26"/>
  <c r="AT126" i="26"/>
  <c r="AU126" i="26"/>
  <c r="AV126" i="26"/>
  <c r="AW126" i="26"/>
  <c r="AX126" i="26"/>
  <c r="AY126" i="26"/>
  <c r="AZ126" i="26"/>
  <c r="BA126" i="26"/>
  <c r="BB126" i="26"/>
  <c r="BC126" i="26"/>
  <c r="BD126" i="26"/>
  <c r="BE126" i="26"/>
  <c r="BF126" i="26"/>
  <c r="BG126" i="26"/>
  <c r="BH126" i="26"/>
  <c r="BI126" i="26"/>
  <c r="BJ126" i="26"/>
  <c r="BK126" i="26"/>
  <c r="BL126" i="26"/>
  <c r="BM126" i="26"/>
  <c r="G127" i="26"/>
  <c r="H127" i="26"/>
  <c r="I127" i="26"/>
  <c r="J127" i="26"/>
  <c r="K127" i="26"/>
  <c r="L127" i="26"/>
  <c r="M127" i="26"/>
  <c r="N127" i="26"/>
  <c r="O127" i="26"/>
  <c r="P127" i="26"/>
  <c r="Q127" i="26"/>
  <c r="R127" i="26"/>
  <c r="S127" i="26"/>
  <c r="T127" i="26"/>
  <c r="U127" i="26"/>
  <c r="V127" i="26"/>
  <c r="W127" i="26"/>
  <c r="X127" i="26"/>
  <c r="Y127" i="26"/>
  <c r="Z127" i="26"/>
  <c r="AA127" i="26"/>
  <c r="AB127" i="26"/>
  <c r="AC127" i="26"/>
  <c r="AD127" i="26"/>
  <c r="AE127" i="26"/>
  <c r="AF127" i="26"/>
  <c r="AG127" i="26"/>
  <c r="AH127" i="26"/>
  <c r="AI127" i="26"/>
  <c r="AJ127" i="26"/>
  <c r="AK127" i="26"/>
  <c r="AL127" i="26"/>
  <c r="AM127" i="26"/>
  <c r="AN127" i="26"/>
  <c r="AO127" i="26"/>
  <c r="AP127" i="26"/>
  <c r="AQ127" i="26"/>
  <c r="AR127" i="26"/>
  <c r="AS127" i="26"/>
  <c r="AT127" i="26"/>
  <c r="AU127" i="26"/>
  <c r="AV127" i="26"/>
  <c r="AW127" i="26"/>
  <c r="AX127" i="26"/>
  <c r="AY127" i="26"/>
  <c r="AZ127" i="26"/>
  <c r="BA127" i="26"/>
  <c r="BB127" i="26"/>
  <c r="BC127" i="26"/>
  <c r="BD127" i="26"/>
  <c r="BE127" i="26"/>
  <c r="BF127" i="26"/>
  <c r="BG127" i="26"/>
  <c r="BH127" i="26"/>
  <c r="BI127" i="26"/>
  <c r="BJ127" i="26"/>
  <c r="BK127" i="26"/>
  <c r="BL127" i="26"/>
  <c r="BM127" i="26"/>
  <c r="G128" i="26"/>
  <c r="H125" i="26" s="1"/>
  <c r="H128" i="26" s="1"/>
  <c r="I125" i="26" s="1"/>
  <c r="I128" i="26" s="1"/>
  <c r="J125" i="26" s="1"/>
  <c r="J128" i="26" s="1"/>
  <c r="K125" i="26" s="1"/>
  <c r="K128" i="26" s="1"/>
  <c r="L125" i="26" s="1"/>
  <c r="L128" i="26" s="1"/>
  <c r="M125" i="26" s="1"/>
  <c r="M128" i="26" s="1"/>
  <c r="N125" i="26" s="1"/>
  <c r="N128" i="26" s="1"/>
  <c r="O125" i="26" s="1"/>
  <c r="O128" i="26" s="1"/>
  <c r="P125" i="26" s="1"/>
  <c r="P128" i="26" s="1"/>
  <c r="Q125" i="26" s="1"/>
  <c r="Q128" i="26" s="1"/>
  <c r="R125" i="26" s="1"/>
  <c r="R128" i="26" s="1"/>
  <c r="S125" i="26" s="1"/>
  <c r="S128" i="26" s="1"/>
  <c r="T125" i="26" s="1"/>
  <c r="T128" i="26" s="1"/>
  <c r="U125" i="26" s="1"/>
  <c r="U128" i="26" s="1"/>
  <c r="V125" i="26" s="1"/>
  <c r="V128" i="26" s="1"/>
  <c r="W125" i="26" s="1"/>
  <c r="W128" i="26" s="1"/>
  <c r="X125" i="26" s="1"/>
  <c r="X128" i="26" s="1"/>
  <c r="Y125" i="26" s="1"/>
  <c r="Y128" i="26" s="1"/>
  <c r="Z125" i="26" s="1"/>
  <c r="Z128" i="26" s="1"/>
  <c r="AA125" i="26" s="1"/>
  <c r="AA128" i="26" s="1"/>
  <c r="AB125" i="26" s="1"/>
  <c r="AB128" i="26" s="1"/>
  <c r="AC125" i="26" s="1"/>
  <c r="AC128" i="26" s="1"/>
  <c r="AD125" i="26" s="1"/>
  <c r="AD128" i="26" s="1"/>
  <c r="AE125" i="26" s="1"/>
  <c r="AE128" i="26" s="1"/>
  <c r="AF125" i="26" s="1"/>
  <c r="AF128" i="26" s="1"/>
  <c r="AG125" i="26" s="1"/>
  <c r="AG128" i="26" s="1"/>
  <c r="AH125" i="26" s="1"/>
  <c r="AH128" i="26" s="1"/>
  <c r="AI125" i="26" s="1"/>
  <c r="AI128" i="26" s="1"/>
  <c r="AJ125" i="26" s="1"/>
  <c r="AJ128" i="26" s="1"/>
  <c r="AK125" i="26" s="1"/>
  <c r="AK128" i="26" s="1"/>
  <c r="AL125" i="26" s="1"/>
  <c r="AL128" i="26" s="1"/>
  <c r="AM125" i="26" s="1"/>
  <c r="AM128" i="26" s="1"/>
  <c r="AN125" i="26" s="1"/>
  <c r="AN128" i="26" s="1"/>
  <c r="AO125" i="26" s="1"/>
  <c r="AO128" i="26" s="1"/>
  <c r="AP125" i="26" s="1"/>
  <c r="AP128" i="26" s="1"/>
  <c r="AQ125" i="26" s="1"/>
  <c r="AQ128" i="26" s="1"/>
  <c r="AR125" i="26" s="1"/>
  <c r="AR128" i="26" s="1"/>
  <c r="AS125" i="26" s="1"/>
  <c r="AS128" i="26" s="1"/>
  <c r="AT125" i="26" s="1"/>
  <c r="AT128" i="26" s="1"/>
  <c r="AU125" i="26" s="1"/>
  <c r="AU128" i="26" s="1"/>
  <c r="AV125" i="26" s="1"/>
  <c r="AV128" i="26" s="1"/>
  <c r="AW125" i="26" s="1"/>
  <c r="AW128" i="26" s="1"/>
  <c r="AX125" i="26" s="1"/>
  <c r="AX128" i="26" s="1"/>
  <c r="AY125" i="26" s="1"/>
  <c r="AY128" i="26" s="1"/>
  <c r="AZ125" i="26" s="1"/>
  <c r="AZ128" i="26" s="1"/>
  <c r="BA125" i="26" s="1"/>
  <c r="BA128" i="26" s="1"/>
  <c r="BB125" i="26" s="1"/>
  <c r="BB128" i="26" s="1"/>
  <c r="BC125" i="26" s="1"/>
  <c r="BC128" i="26" s="1"/>
  <c r="BD125" i="26" s="1"/>
  <c r="BD128" i="26" s="1"/>
  <c r="BE125" i="26" s="1"/>
  <c r="BE128" i="26" s="1"/>
  <c r="BF125" i="26" s="1"/>
  <c r="BF128" i="26" s="1"/>
  <c r="BG125" i="26" s="1"/>
  <c r="BG128" i="26" s="1"/>
  <c r="BH125" i="26" s="1"/>
  <c r="BH128" i="26" s="1"/>
  <c r="BI125" i="26" s="1"/>
  <c r="BI128" i="26" s="1"/>
  <c r="BJ125" i="26" s="1"/>
  <c r="BJ128" i="26" s="1"/>
  <c r="BK125" i="26" s="1"/>
  <c r="BK128" i="26" s="1"/>
  <c r="BL125" i="26" s="1"/>
  <c r="BL128" i="26" s="1"/>
  <c r="BM125" i="26" s="1"/>
  <c r="BM128" i="26" s="1"/>
  <c r="F128" i="26"/>
  <c r="F127" i="26"/>
  <c r="F126" i="26"/>
  <c r="F125" i="26"/>
  <c r="G123" i="26"/>
  <c r="H123" i="26"/>
  <c r="I123" i="26"/>
  <c r="J123" i="26"/>
  <c r="K123" i="26"/>
  <c r="L123" i="26"/>
  <c r="M123" i="26"/>
  <c r="N123" i="26"/>
  <c r="O123" i="26"/>
  <c r="P123" i="26"/>
  <c r="Q123" i="26"/>
  <c r="R123" i="26"/>
  <c r="S123" i="26"/>
  <c r="T123" i="26"/>
  <c r="U123" i="26"/>
  <c r="V123" i="26"/>
  <c r="W123" i="26"/>
  <c r="X123" i="26"/>
  <c r="Y123" i="26"/>
  <c r="Z123" i="26"/>
  <c r="AA123" i="26"/>
  <c r="AB123" i="26"/>
  <c r="AC123" i="26"/>
  <c r="AD123" i="26"/>
  <c r="AE123" i="26"/>
  <c r="AF123" i="26"/>
  <c r="AG123" i="26"/>
  <c r="AH123" i="26"/>
  <c r="AI123" i="26"/>
  <c r="AJ123" i="26"/>
  <c r="AK123" i="26"/>
  <c r="AL123" i="26"/>
  <c r="AM123" i="26"/>
  <c r="AN123" i="26"/>
  <c r="AO123" i="26"/>
  <c r="AP123" i="26"/>
  <c r="AQ123" i="26"/>
  <c r="AR123" i="26"/>
  <c r="AS123" i="26"/>
  <c r="AT123" i="26"/>
  <c r="AU123" i="26"/>
  <c r="AV123" i="26"/>
  <c r="AW123" i="26"/>
  <c r="AX123" i="26"/>
  <c r="AY123" i="26"/>
  <c r="AZ123" i="26"/>
  <c r="BA123" i="26"/>
  <c r="BB123" i="26"/>
  <c r="BC123" i="26"/>
  <c r="BD123" i="26"/>
  <c r="BE123" i="26"/>
  <c r="BF123" i="26"/>
  <c r="BG123" i="26"/>
  <c r="BH123" i="26"/>
  <c r="BI123" i="26"/>
  <c r="BJ123" i="26"/>
  <c r="BK123" i="26"/>
  <c r="BL123" i="26"/>
  <c r="BM123" i="26"/>
  <c r="F123" i="26"/>
  <c r="BM121" i="26"/>
  <c r="BM120" i="26"/>
  <c r="BL120" i="26"/>
  <c r="BL119" i="26"/>
  <c r="BM119" i="26" s="1"/>
  <c r="BK119" i="26"/>
  <c r="BK118" i="26"/>
  <c r="BL118" i="26" s="1"/>
  <c r="BM118" i="26" s="1"/>
  <c r="BJ118" i="26"/>
  <c r="BJ117" i="26"/>
  <c r="BK117" i="26" s="1"/>
  <c r="BL117" i="26" s="1"/>
  <c r="BM117" i="26" s="1"/>
  <c r="BI117" i="26"/>
  <c r="BI116" i="26"/>
  <c r="BJ116" i="26" s="1"/>
  <c r="BK116" i="26" s="1"/>
  <c r="BL116" i="26" s="1"/>
  <c r="BM116" i="26" s="1"/>
  <c r="BH116" i="26"/>
  <c r="BG115" i="26"/>
  <c r="BH115" i="26" s="1"/>
  <c r="BI115" i="26" s="1"/>
  <c r="BJ115" i="26" s="1"/>
  <c r="BK115" i="26" s="1"/>
  <c r="BL115" i="26" s="1"/>
  <c r="BM115" i="26" s="1"/>
  <c r="BG114" i="26"/>
  <c r="BH114" i="26" s="1"/>
  <c r="BI114" i="26" s="1"/>
  <c r="BJ114" i="26" s="1"/>
  <c r="BK114" i="26" s="1"/>
  <c r="BL114" i="26" s="1"/>
  <c r="BM114" i="26" s="1"/>
  <c r="BF114" i="26"/>
  <c r="BF113" i="26"/>
  <c r="BG113" i="26" s="1"/>
  <c r="BH113" i="26" s="1"/>
  <c r="BI113" i="26" s="1"/>
  <c r="BJ113" i="26" s="1"/>
  <c r="BK113" i="26" s="1"/>
  <c r="BL113" i="26" s="1"/>
  <c r="BM113" i="26" s="1"/>
  <c r="BE113" i="26"/>
  <c r="BE112" i="26"/>
  <c r="BF112" i="26" s="1"/>
  <c r="BG112" i="26" s="1"/>
  <c r="BH112" i="26" s="1"/>
  <c r="BI112" i="26" s="1"/>
  <c r="BJ112" i="26" s="1"/>
  <c r="BK112" i="26" s="1"/>
  <c r="BL112" i="26" s="1"/>
  <c r="BM112" i="26" s="1"/>
  <c r="BD112" i="26"/>
  <c r="BC111" i="26"/>
  <c r="BD111" i="26" s="1"/>
  <c r="BE111" i="26" s="1"/>
  <c r="BF111" i="26" s="1"/>
  <c r="BG111" i="26" s="1"/>
  <c r="BH111" i="26" s="1"/>
  <c r="BI111" i="26" s="1"/>
  <c r="BJ111" i="26" s="1"/>
  <c r="BK111" i="26" s="1"/>
  <c r="BL111" i="26" s="1"/>
  <c r="BM111" i="26" s="1"/>
  <c r="BC110" i="26"/>
  <c r="BD110" i="26" s="1"/>
  <c r="BE110" i="26" s="1"/>
  <c r="BF110" i="26" s="1"/>
  <c r="BG110" i="26" s="1"/>
  <c r="BH110" i="26" s="1"/>
  <c r="BI110" i="26" s="1"/>
  <c r="BJ110" i="26" s="1"/>
  <c r="BK110" i="26" s="1"/>
  <c r="BL110" i="26" s="1"/>
  <c r="BM110" i="26" s="1"/>
  <c r="BB110" i="26"/>
  <c r="BB109" i="26"/>
  <c r="BC109" i="26" s="1"/>
  <c r="BD109" i="26" s="1"/>
  <c r="BE109" i="26" s="1"/>
  <c r="BF109" i="26" s="1"/>
  <c r="BG109" i="26" s="1"/>
  <c r="BH109" i="26" s="1"/>
  <c r="BI109" i="26" s="1"/>
  <c r="BJ109" i="26" s="1"/>
  <c r="BK109" i="26" s="1"/>
  <c r="BL109" i="26" s="1"/>
  <c r="BM109" i="26" s="1"/>
  <c r="BA109" i="26"/>
  <c r="AZ108" i="26"/>
  <c r="BA108" i="26" s="1"/>
  <c r="BB108" i="26" s="1"/>
  <c r="BC108" i="26" s="1"/>
  <c r="BD108" i="26" s="1"/>
  <c r="BE108" i="26" s="1"/>
  <c r="BF108" i="26" s="1"/>
  <c r="BG108" i="26" s="1"/>
  <c r="BH108" i="26" s="1"/>
  <c r="BI108" i="26" s="1"/>
  <c r="BJ108" i="26" s="1"/>
  <c r="BK108" i="26" s="1"/>
  <c r="BL108" i="26" s="1"/>
  <c r="BM108" i="26" s="1"/>
  <c r="AZ107" i="26"/>
  <c r="BA107" i="26" s="1"/>
  <c r="BB107" i="26" s="1"/>
  <c r="BC107" i="26" s="1"/>
  <c r="BD107" i="26" s="1"/>
  <c r="BE107" i="26" s="1"/>
  <c r="BF107" i="26" s="1"/>
  <c r="BG107" i="26" s="1"/>
  <c r="BH107" i="26" s="1"/>
  <c r="BI107" i="26" s="1"/>
  <c r="BJ107" i="26" s="1"/>
  <c r="BK107" i="26" s="1"/>
  <c r="BL107" i="26" s="1"/>
  <c r="BM107" i="26" s="1"/>
  <c r="AY107" i="26"/>
  <c r="AY106" i="26"/>
  <c r="AZ106" i="26" s="1"/>
  <c r="BA106" i="26" s="1"/>
  <c r="BB106" i="26" s="1"/>
  <c r="BC106" i="26" s="1"/>
  <c r="BD106" i="26" s="1"/>
  <c r="BE106" i="26" s="1"/>
  <c r="BF106" i="26" s="1"/>
  <c r="BG106" i="26" s="1"/>
  <c r="BH106" i="26" s="1"/>
  <c r="BI106" i="26" s="1"/>
  <c r="BJ106" i="26" s="1"/>
  <c r="BK106" i="26" s="1"/>
  <c r="BL106" i="26" s="1"/>
  <c r="BM106" i="26" s="1"/>
  <c r="AX106" i="26"/>
  <c r="AX105" i="26"/>
  <c r="AY105" i="26" s="1"/>
  <c r="AZ105" i="26" s="1"/>
  <c r="BA105" i="26" s="1"/>
  <c r="BB105" i="26" s="1"/>
  <c r="BC105" i="26" s="1"/>
  <c r="BD105" i="26" s="1"/>
  <c r="BE105" i="26" s="1"/>
  <c r="BF105" i="26" s="1"/>
  <c r="BG105" i="26" s="1"/>
  <c r="BH105" i="26" s="1"/>
  <c r="BI105" i="26" s="1"/>
  <c r="BJ105" i="26" s="1"/>
  <c r="BK105" i="26" s="1"/>
  <c r="BL105" i="26" s="1"/>
  <c r="BM105" i="26" s="1"/>
  <c r="AW105" i="26"/>
  <c r="AW104" i="26"/>
  <c r="AX104" i="26" s="1"/>
  <c r="AY104" i="26" s="1"/>
  <c r="AZ104" i="26" s="1"/>
  <c r="BA104" i="26" s="1"/>
  <c r="BB104" i="26" s="1"/>
  <c r="BC104" i="26" s="1"/>
  <c r="BD104" i="26" s="1"/>
  <c r="BE104" i="26" s="1"/>
  <c r="BF104" i="26" s="1"/>
  <c r="BG104" i="26" s="1"/>
  <c r="BH104" i="26" s="1"/>
  <c r="BI104" i="26" s="1"/>
  <c r="BJ104" i="26" s="1"/>
  <c r="BK104" i="26" s="1"/>
  <c r="BL104" i="26" s="1"/>
  <c r="BM104" i="26" s="1"/>
  <c r="AV104" i="26"/>
  <c r="AV103" i="26"/>
  <c r="AW103" i="26" s="1"/>
  <c r="AX103" i="26" s="1"/>
  <c r="AY103" i="26" s="1"/>
  <c r="AZ103" i="26" s="1"/>
  <c r="BA103" i="26" s="1"/>
  <c r="BB103" i="26" s="1"/>
  <c r="BC103" i="26" s="1"/>
  <c r="BD103" i="26" s="1"/>
  <c r="BE103" i="26" s="1"/>
  <c r="BF103" i="26" s="1"/>
  <c r="BG103" i="26" s="1"/>
  <c r="BH103" i="26" s="1"/>
  <c r="BI103" i="26" s="1"/>
  <c r="BJ103" i="26" s="1"/>
  <c r="BK103" i="26" s="1"/>
  <c r="BL103" i="26" s="1"/>
  <c r="BM103" i="26" s="1"/>
  <c r="AU103" i="26"/>
  <c r="AU102" i="26"/>
  <c r="AV102" i="26" s="1"/>
  <c r="AW102" i="26" s="1"/>
  <c r="AX102" i="26" s="1"/>
  <c r="AY102" i="26" s="1"/>
  <c r="AZ102" i="26" s="1"/>
  <c r="BA102" i="26" s="1"/>
  <c r="BB102" i="26" s="1"/>
  <c r="BC102" i="26" s="1"/>
  <c r="BD102" i="26" s="1"/>
  <c r="BE102" i="26" s="1"/>
  <c r="BF102" i="26" s="1"/>
  <c r="BG102" i="26" s="1"/>
  <c r="BH102" i="26" s="1"/>
  <c r="BI102" i="26" s="1"/>
  <c r="BJ102" i="26" s="1"/>
  <c r="BK102" i="26" s="1"/>
  <c r="BL102" i="26" s="1"/>
  <c r="BM102" i="26" s="1"/>
  <c r="AT102" i="26"/>
  <c r="AV101" i="26"/>
  <c r="AW101" i="26" s="1"/>
  <c r="AX101" i="26" s="1"/>
  <c r="AY101" i="26" s="1"/>
  <c r="AZ101" i="26" s="1"/>
  <c r="BA101" i="26" s="1"/>
  <c r="BB101" i="26" s="1"/>
  <c r="BC101" i="26" s="1"/>
  <c r="BD101" i="26" s="1"/>
  <c r="BE101" i="26" s="1"/>
  <c r="BF101" i="26" s="1"/>
  <c r="BG101" i="26" s="1"/>
  <c r="BH101" i="26" s="1"/>
  <c r="BI101" i="26" s="1"/>
  <c r="BJ101" i="26" s="1"/>
  <c r="BK101" i="26" s="1"/>
  <c r="BL101" i="26" s="1"/>
  <c r="BM101" i="26" s="1"/>
  <c r="AU101" i="26"/>
  <c r="AT101" i="26"/>
  <c r="AS101" i="26"/>
  <c r="AS100" i="26"/>
  <c r="AT100" i="26" s="1"/>
  <c r="AU100" i="26" s="1"/>
  <c r="AV100" i="26" s="1"/>
  <c r="AW100" i="26" s="1"/>
  <c r="AX100" i="26" s="1"/>
  <c r="AY100" i="26" s="1"/>
  <c r="AZ100" i="26" s="1"/>
  <c r="BA100" i="26" s="1"/>
  <c r="BB100" i="26" s="1"/>
  <c r="BC100" i="26" s="1"/>
  <c r="BD100" i="26" s="1"/>
  <c r="BE100" i="26" s="1"/>
  <c r="BF100" i="26" s="1"/>
  <c r="BG100" i="26" s="1"/>
  <c r="BH100" i="26" s="1"/>
  <c r="BI100" i="26" s="1"/>
  <c r="BJ100" i="26" s="1"/>
  <c r="BK100" i="26" s="1"/>
  <c r="BL100" i="26" s="1"/>
  <c r="BM100" i="26" s="1"/>
  <c r="AR100" i="26"/>
  <c r="AQ99" i="26"/>
  <c r="AR99" i="26" s="1"/>
  <c r="AS99" i="26" s="1"/>
  <c r="AT99" i="26" s="1"/>
  <c r="AU99" i="26" s="1"/>
  <c r="AV99" i="26" s="1"/>
  <c r="AW99" i="26" s="1"/>
  <c r="AX99" i="26" s="1"/>
  <c r="AY99" i="26" s="1"/>
  <c r="AZ99" i="26" s="1"/>
  <c r="BA99" i="26" s="1"/>
  <c r="BB99" i="26" s="1"/>
  <c r="BC99" i="26" s="1"/>
  <c r="BD99" i="26" s="1"/>
  <c r="BE99" i="26" s="1"/>
  <c r="BF99" i="26" s="1"/>
  <c r="BG99" i="26" s="1"/>
  <c r="BH99" i="26" s="1"/>
  <c r="BI99" i="26" s="1"/>
  <c r="BJ99" i="26" s="1"/>
  <c r="BK99" i="26" s="1"/>
  <c r="BL99" i="26" s="1"/>
  <c r="BM99" i="26" s="1"/>
  <c r="AP98" i="26"/>
  <c r="AQ98" i="26" s="1"/>
  <c r="AR98" i="26" s="1"/>
  <c r="AS98" i="26" s="1"/>
  <c r="AT98" i="26" s="1"/>
  <c r="AU98" i="26" s="1"/>
  <c r="AV98" i="26" s="1"/>
  <c r="AW98" i="26" s="1"/>
  <c r="AX98" i="26" s="1"/>
  <c r="AY98" i="26" s="1"/>
  <c r="AZ98" i="26" s="1"/>
  <c r="BA98" i="26" s="1"/>
  <c r="BB98" i="26" s="1"/>
  <c r="BC98" i="26" s="1"/>
  <c r="BD98" i="26" s="1"/>
  <c r="BE98" i="26" s="1"/>
  <c r="BF98" i="26" s="1"/>
  <c r="BG98" i="26" s="1"/>
  <c r="BH98" i="26" s="1"/>
  <c r="BI98" i="26" s="1"/>
  <c r="BJ98" i="26" s="1"/>
  <c r="BK98" i="26" s="1"/>
  <c r="BL98" i="26" s="1"/>
  <c r="BM98" i="26" s="1"/>
  <c r="AO97" i="26"/>
  <c r="AP97" i="26" s="1"/>
  <c r="AQ97" i="26" s="1"/>
  <c r="AR97" i="26" s="1"/>
  <c r="AS97" i="26" s="1"/>
  <c r="AT97" i="26" s="1"/>
  <c r="AU97" i="26" s="1"/>
  <c r="AV97" i="26" s="1"/>
  <c r="AW97" i="26" s="1"/>
  <c r="AX97" i="26" s="1"/>
  <c r="AY97" i="26" s="1"/>
  <c r="AZ97" i="26" s="1"/>
  <c r="BA97" i="26" s="1"/>
  <c r="BB97" i="26" s="1"/>
  <c r="BC97" i="26" s="1"/>
  <c r="BD97" i="26" s="1"/>
  <c r="BE97" i="26" s="1"/>
  <c r="BF97" i="26" s="1"/>
  <c r="BG97" i="26" s="1"/>
  <c r="BH97" i="26" s="1"/>
  <c r="BI97" i="26" s="1"/>
  <c r="BJ97" i="26" s="1"/>
  <c r="BK97" i="26" s="1"/>
  <c r="BL97" i="26" s="1"/>
  <c r="BM97" i="26" s="1"/>
  <c r="AO96" i="26"/>
  <c r="AP96" i="26" s="1"/>
  <c r="AQ96" i="26" s="1"/>
  <c r="AR96" i="26" s="1"/>
  <c r="AS96" i="26" s="1"/>
  <c r="AT96" i="26" s="1"/>
  <c r="AU96" i="26" s="1"/>
  <c r="AV96" i="26" s="1"/>
  <c r="AW96" i="26" s="1"/>
  <c r="AX96" i="26" s="1"/>
  <c r="AY96" i="26" s="1"/>
  <c r="AZ96" i="26" s="1"/>
  <c r="BA96" i="26" s="1"/>
  <c r="BB96" i="26" s="1"/>
  <c r="BC96" i="26" s="1"/>
  <c r="BD96" i="26" s="1"/>
  <c r="BE96" i="26" s="1"/>
  <c r="BF96" i="26" s="1"/>
  <c r="BG96" i="26" s="1"/>
  <c r="BH96" i="26" s="1"/>
  <c r="BI96" i="26" s="1"/>
  <c r="BJ96" i="26" s="1"/>
  <c r="BK96" i="26" s="1"/>
  <c r="BL96" i="26" s="1"/>
  <c r="BM96" i="26" s="1"/>
  <c r="AN96" i="26"/>
  <c r="AM95" i="26"/>
  <c r="AN95" i="26" s="1"/>
  <c r="AO95" i="26" s="1"/>
  <c r="AP95" i="26" s="1"/>
  <c r="AQ95" i="26" s="1"/>
  <c r="AR95" i="26" s="1"/>
  <c r="AS95" i="26" s="1"/>
  <c r="AT95" i="26" s="1"/>
  <c r="AU95" i="26" s="1"/>
  <c r="AV95" i="26" s="1"/>
  <c r="AW95" i="26" s="1"/>
  <c r="AX95" i="26" s="1"/>
  <c r="AY95" i="26" s="1"/>
  <c r="AZ95" i="26" s="1"/>
  <c r="BA95" i="26" s="1"/>
  <c r="BB95" i="26" s="1"/>
  <c r="BC95" i="26" s="1"/>
  <c r="BD95" i="26" s="1"/>
  <c r="BE95" i="26" s="1"/>
  <c r="BF95" i="26" s="1"/>
  <c r="BG95" i="26" s="1"/>
  <c r="BH95" i="26" s="1"/>
  <c r="BI95" i="26" s="1"/>
  <c r="BJ95" i="26" s="1"/>
  <c r="BK95" i="26" s="1"/>
  <c r="BL95" i="26" s="1"/>
  <c r="BM95" i="26" s="1"/>
  <c r="AL94" i="26"/>
  <c r="AM94" i="26" s="1"/>
  <c r="AN94" i="26" s="1"/>
  <c r="AO94" i="26" s="1"/>
  <c r="AP94" i="26" s="1"/>
  <c r="AQ94" i="26" s="1"/>
  <c r="AR94" i="26" s="1"/>
  <c r="AS94" i="26" s="1"/>
  <c r="AT94" i="26" s="1"/>
  <c r="AU94" i="26" s="1"/>
  <c r="AV94" i="26" s="1"/>
  <c r="AW94" i="26" s="1"/>
  <c r="AX94" i="26" s="1"/>
  <c r="AY94" i="26" s="1"/>
  <c r="AZ94" i="26" s="1"/>
  <c r="BA94" i="26" s="1"/>
  <c r="BB94" i="26" s="1"/>
  <c r="BC94" i="26" s="1"/>
  <c r="BD94" i="26" s="1"/>
  <c r="BE94" i="26" s="1"/>
  <c r="BF94" i="26" s="1"/>
  <c r="BG94" i="26" s="1"/>
  <c r="BH94" i="26" s="1"/>
  <c r="BI94" i="26" s="1"/>
  <c r="BJ94" i="26" s="1"/>
  <c r="BK94" i="26" s="1"/>
  <c r="BL94" i="26" s="1"/>
  <c r="BM94" i="26" s="1"/>
  <c r="AL93" i="26"/>
  <c r="AM93" i="26" s="1"/>
  <c r="AN93" i="26" s="1"/>
  <c r="AO93" i="26" s="1"/>
  <c r="AP93" i="26" s="1"/>
  <c r="AQ93" i="26" s="1"/>
  <c r="AR93" i="26" s="1"/>
  <c r="AS93" i="26" s="1"/>
  <c r="AT93" i="26" s="1"/>
  <c r="AU93" i="26" s="1"/>
  <c r="AV93" i="26" s="1"/>
  <c r="AW93" i="26" s="1"/>
  <c r="AX93" i="26" s="1"/>
  <c r="AY93" i="26" s="1"/>
  <c r="AZ93" i="26" s="1"/>
  <c r="BA93" i="26" s="1"/>
  <c r="BB93" i="26" s="1"/>
  <c r="BC93" i="26" s="1"/>
  <c r="BD93" i="26" s="1"/>
  <c r="BE93" i="26" s="1"/>
  <c r="BF93" i="26" s="1"/>
  <c r="BG93" i="26" s="1"/>
  <c r="BH93" i="26" s="1"/>
  <c r="BI93" i="26" s="1"/>
  <c r="BJ93" i="26" s="1"/>
  <c r="BK93" i="26" s="1"/>
  <c r="BL93" i="26" s="1"/>
  <c r="BM93" i="26" s="1"/>
  <c r="AK93" i="26"/>
  <c r="AK92" i="26"/>
  <c r="AL92" i="26" s="1"/>
  <c r="AM92" i="26" s="1"/>
  <c r="AN92" i="26" s="1"/>
  <c r="AO92" i="26" s="1"/>
  <c r="AP92" i="26" s="1"/>
  <c r="AQ92" i="26" s="1"/>
  <c r="AR92" i="26" s="1"/>
  <c r="AS92" i="26" s="1"/>
  <c r="AT92" i="26" s="1"/>
  <c r="AU92" i="26" s="1"/>
  <c r="AV92" i="26" s="1"/>
  <c r="AW92" i="26" s="1"/>
  <c r="AX92" i="26" s="1"/>
  <c r="AY92" i="26" s="1"/>
  <c r="AZ92" i="26" s="1"/>
  <c r="BA92" i="26" s="1"/>
  <c r="BB92" i="26" s="1"/>
  <c r="BC92" i="26" s="1"/>
  <c r="BD92" i="26" s="1"/>
  <c r="BE92" i="26" s="1"/>
  <c r="BF92" i="26" s="1"/>
  <c r="BG92" i="26" s="1"/>
  <c r="BH92" i="26" s="1"/>
  <c r="BI92" i="26" s="1"/>
  <c r="BJ92" i="26" s="1"/>
  <c r="BK92" i="26" s="1"/>
  <c r="BL92" i="26" s="1"/>
  <c r="BM92" i="26" s="1"/>
  <c r="AJ92" i="26"/>
  <c r="AJ91" i="26"/>
  <c r="AK91" i="26" s="1"/>
  <c r="AL91" i="26" s="1"/>
  <c r="AM91" i="26" s="1"/>
  <c r="AN91" i="26" s="1"/>
  <c r="AO91" i="26" s="1"/>
  <c r="AP91" i="26" s="1"/>
  <c r="AQ91" i="26" s="1"/>
  <c r="AR91" i="26" s="1"/>
  <c r="AS91" i="26" s="1"/>
  <c r="AT91" i="26" s="1"/>
  <c r="AU91" i="26" s="1"/>
  <c r="AV91" i="26" s="1"/>
  <c r="AW91" i="26" s="1"/>
  <c r="AX91" i="26" s="1"/>
  <c r="AY91" i="26" s="1"/>
  <c r="AZ91" i="26" s="1"/>
  <c r="BA91" i="26" s="1"/>
  <c r="BB91" i="26" s="1"/>
  <c r="BC91" i="26" s="1"/>
  <c r="BD91" i="26" s="1"/>
  <c r="BE91" i="26" s="1"/>
  <c r="BF91" i="26" s="1"/>
  <c r="BG91" i="26" s="1"/>
  <c r="BH91" i="26" s="1"/>
  <c r="BI91" i="26" s="1"/>
  <c r="BJ91" i="26" s="1"/>
  <c r="BK91" i="26" s="1"/>
  <c r="BL91" i="26" s="1"/>
  <c r="BM91" i="26" s="1"/>
  <c r="AI91" i="26"/>
  <c r="AI90" i="26"/>
  <c r="AJ90" i="26" s="1"/>
  <c r="AK90" i="26" s="1"/>
  <c r="AL90" i="26" s="1"/>
  <c r="AM90" i="26" s="1"/>
  <c r="AN90" i="26" s="1"/>
  <c r="AO90" i="26" s="1"/>
  <c r="AP90" i="26" s="1"/>
  <c r="AQ90" i="26" s="1"/>
  <c r="AR90" i="26" s="1"/>
  <c r="AS90" i="26" s="1"/>
  <c r="AT90" i="26" s="1"/>
  <c r="AU90" i="26" s="1"/>
  <c r="AV90" i="26" s="1"/>
  <c r="AW90" i="26" s="1"/>
  <c r="AX90" i="26" s="1"/>
  <c r="AY90" i="26" s="1"/>
  <c r="AZ90" i="26" s="1"/>
  <c r="BA90" i="26" s="1"/>
  <c r="BB90" i="26" s="1"/>
  <c r="BC90" i="26" s="1"/>
  <c r="BD90" i="26" s="1"/>
  <c r="BE90" i="26" s="1"/>
  <c r="BF90" i="26" s="1"/>
  <c r="BG90" i="26" s="1"/>
  <c r="BH90" i="26" s="1"/>
  <c r="BI90" i="26" s="1"/>
  <c r="BJ90" i="26" s="1"/>
  <c r="BK90" i="26" s="1"/>
  <c r="BL90" i="26" s="1"/>
  <c r="BM90" i="26" s="1"/>
  <c r="AH90" i="26"/>
  <c r="AH89" i="26"/>
  <c r="AI89" i="26" s="1"/>
  <c r="AJ89" i="26" s="1"/>
  <c r="AK89" i="26" s="1"/>
  <c r="AL89" i="26" s="1"/>
  <c r="AM89" i="26" s="1"/>
  <c r="AN89" i="26" s="1"/>
  <c r="AO89" i="26" s="1"/>
  <c r="AP89" i="26" s="1"/>
  <c r="AQ89" i="26" s="1"/>
  <c r="AR89" i="26" s="1"/>
  <c r="AS89" i="26" s="1"/>
  <c r="AT89" i="26" s="1"/>
  <c r="AU89" i="26" s="1"/>
  <c r="AV89" i="26" s="1"/>
  <c r="AW89" i="26" s="1"/>
  <c r="AX89" i="26" s="1"/>
  <c r="AY89" i="26" s="1"/>
  <c r="AZ89" i="26" s="1"/>
  <c r="BA89" i="26" s="1"/>
  <c r="BB89" i="26" s="1"/>
  <c r="BC89" i="26" s="1"/>
  <c r="BD89" i="26" s="1"/>
  <c r="BE89" i="26" s="1"/>
  <c r="BF89" i="26" s="1"/>
  <c r="BG89" i="26" s="1"/>
  <c r="BH89" i="26" s="1"/>
  <c r="BI89" i="26" s="1"/>
  <c r="BJ89" i="26" s="1"/>
  <c r="BK89" i="26" s="1"/>
  <c r="BL89" i="26" s="1"/>
  <c r="BM89" i="26" s="1"/>
  <c r="AG89" i="26"/>
  <c r="AG88" i="26"/>
  <c r="AH88" i="26" s="1"/>
  <c r="AI88" i="26" s="1"/>
  <c r="AJ88" i="26" s="1"/>
  <c r="AK88" i="26" s="1"/>
  <c r="AL88" i="26" s="1"/>
  <c r="AM88" i="26" s="1"/>
  <c r="AN88" i="26" s="1"/>
  <c r="AO88" i="26" s="1"/>
  <c r="AP88" i="26" s="1"/>
  <c r="AQ88" i="26" s="1"/>
  <c r="AR88" i="26" s="1"/>
  <c r="AS88" i="26" s="1"/>
  <c r="AT88" i="26" s="1"/>
  <c r="AU88" i="26" s="1"/>
  <c r="AV88" i="26" s="1"/>
  <c r="AW88" i="26" s="1"/>
  <c r="AX88" i="26" s="1"/>
  <c r="AY88" i="26" s="1"/>
  <c r="AZ88" i="26" s="1"/>
  <c r="BA88" i="26" s="1"/>
  <c r="BB88" i="26" s="1"/>
  <c r="BC88" i="26" s="1"/>
  <c r="BD88" i="26" s="1"/>
  <c r="BE88" i="26" s="1"/>
  <c r="BF88" i="26" s="1"/>
  <c r="BG88" i="26" s="1"/>
  <c r="BH88" i="26" s="1"/>
  <c r="BI88" i="26" s="1"/>
  <c r="BJ88" i="26" s="1"/>
  <c r="BK88" i="26" s="1"/>
  <c r="BL88" i="26" s="1"/>
  <c r="BM88" i="26" s="1"/>
  <c r="AF88" i="26"/>
  <c r="AF87" i="26"/>
  <c r="AG87" i="26" s="1"/>
  <c r="AH87" i="26" s="1"/>
  <c r="AI87" i="26" s="1"/>
  <c r="AJ87" i="26" s="1"/>
  <c r="AK87" i="26" s="1"/>
  <c r="AL87" i="26" s="1"/>
  <c r="AM87" i="26" s="1"/>
  <c r="AN87" i="26" s="1"/>
  <c r="AO87" i="26" s="1"/>
  <c r="AP87" i="26" s="1"/>
  <c r="AQ87" i="26" s="1"/>
  <c r="AR87" i="26" s="1"/>
  <c r="AS87" i="26" s="1"/>
  <c r="AT87" i="26" s="1"/>
  <c r="AU87" i="26" s="1"/>
  <c r="AV87" i="26" s="1"/>
  <c r="AW87" i="26" s="1"/>
  <c r="AX87" i="26" s="1"/>
  <c r="AY87" i="26" s="1"/>
  <c r="AZ87" i="26" s="1"/>
  <c r="BA87" i="26" s="1"/>
  <c r="BB87" i="26" s="1"/>
  <c r="BC87" i="26" s="1"/>
  <c r="BD87" i="26" s="1"/>
  <c r="BE87" i="26" s="1"/>
  <c r="BF87" i="26" s="1"/>
  <c r="BG87" i="26" s="1"/>
  <c r="BH87" i="26" s="1"/>
  <c r="BI87" i="26" s="1"/>
  <c r="BJ87" i="26" s="1"/>
  <c r="BK87" i="26" s="1"/>
  <c r="BL87" i="26" s="1"/>
  <c r="BM87" i="26" s="1"/>
  <c r="AE87" i="26"/>
  <c r="AE86" i="26"/>
  <c r="AF86" i="26" s="1"/>
  <c r="AG86" i="26" s="1"/>
  <c r="AH86" i="26" s="1"/>
  <c r="AI86" i="26" s="1"/>
  <c r="AJ86" i="26" s="1"/>
  <c r="AK86" i="26" s="1"/>
  <c r="AL86" i="26" s="1"/>
  <c r="AM86" i="26" s="1"/>
  <c r="AN86" i="26" s="1"/>
  <c r="AO86" i="26" s="1"/>
  <c r="AP86" i="26" s="1"/>
  <c r="AQ86" i="26" s="1"/>
  <c r="AR86" i="26" s="1"/>
  <c r="AS86" i="26" s="1"/>
  <c r="AT86" i="26" s="1"/>
  <c r="AU86" i="26" s="1"/>
  <c r="AV86" i="26" s="1"/>
  <c r="AW86" i="26" s="1"/>
  <c r="AX86" i="26" s="1"/>
  <c r="AY86" i="26" s="1"/>
  <c r="AZ86" i="26" s="1"/>
  <c r="BA86" i="26" s="1"/>
  <c r="BB86" i="26" s="1"/>
  <c r="BC86" i="26" s="1"/>
  <c r="BD86" i="26" s="1"/>
  <c r="BE86" i="26" s="1"/>
  <c r="BF86" i="26" s="1"/>
  <c r="BG86" i="26" s="1"/>
  <c r="BH86" i="26" s="1"/>
  <c r="BI86" i="26" s="1"/>
  <c r="BJ86" i="26" s="1"/>
  <c r="BK86" i="26" s="1"/>
  <c r="BL86" i="26" s="1"/>
  <c r="BM86" i="26" s="1"/>
  <c r="AD86" i="26"/>
  <c r="AD85" i="26"/>
  <c r="AE85" i="26" s="1"/>
  <c r="AF85" i="26" s="1"/>
  <c r="AG85" i="26" s="1"/>
  <c r="AH85" i="26" s="1"/>
  <c r="AI85" i="26" s="1"/>
  <c r="AJ85" i="26" s="1"/>
  <c r="AK85" i="26" s="1"/>
  <c r="AL85" i="26" s="1"/>
  <c r="AM85" i="26" s="1"/>
  <c r="AN85" i="26" s="1"/>
  <c r="AO85" i="26" s="1"/>
  <c r="AP85" i="26" s="1"/>
  <c r="AQ85" i="26" s="1"/>
  <c r="AR85" i="26" s="1"/>
  <c r="AS85" i="26" s="1"/>
  <c r="AT85" i="26" s="1"/>
  <c r="AU85" i="26" s="1"/>
  <c r="AV85" i="26" s="1"/>
  <c r="AW85" i="26" s="1"/>
  <c r="AX85" i="26" s="1"/>
  <c r="AY85" i="26" s="1"/>
  <c r="AZ85" i="26" s="1"/>
  <c r="BA85" i="26" s="1"/>
  <c r="BB85" i="26" s="1"/>
  <c r="BC85" i="26" s="1"/>
  <c r="BD85" i="26" s="1"/>
  <c r="BE85" i="26" s="1"/>
  <c r="BF85" i="26" s="1"/>
  <c r="BG85" i="26" s="1"/>
  <c r="BH85" i="26" s="1"/>
  <c r="BI85" i="26" s="1"/>
  <c r="BJ85" i="26" s="1"/>
  <c r="BK85" i="26" s="1"/>
  <c r="BL85" i="26" s="1"/>
  <c r="BM85" i="26" s="1"/>
  <c r="AC85" i="26"/>
  <c r="AC84" i="26"/>
  <c r="AD84" i="26" s="1"/>
  <c r="AE84" i="26" s="1"/>
  <c r="AF84" i="26" s="1"/>
  <c r="AG84" i="26" s="1"/>
  <c r="AH84" i="26" s="1"/>
  <c r="AI84" i="26" s="1"/>
  <c r="AJ84" i="26" s="1"/>
  <c r="AK84" i="26" s="1"/>
  <c r="AL84" i="26" s="1"/>
  <c r="AM84" i="26" s="1"/>
  <c r="AN84" i="26" s="1"/>
  <c r="AO84" i="26" s="1"/>
  <c r="AP84" i="26" s="1"/>
  <c r="AQ84" i="26" s="1"/>
  <c r="AR84" i="26" s="1"/>
  <c r="AS84" i="26" s="1"/>
  <c r="AT84" i="26" s="1"/>
  <c r="AU84" i="26" s="1"/>
  <c r="AV84" i="26" s="1"/>
  <c r="AW84" i="26" s="1"/>
  <c r="AX84" i="26" s="1"/>
  <c r="AY84" i="26" s="1"/>
  <c r="AZ84" i="26" s="1"/>
  <c r="BA84" i="26" s="1"/>
  <c r="BB84" i="26" s="1"/>
  <c r="BC84" i="26" s="1"/>
  <c r="BD84" i="26" s="1"/>
  <c r="BE84" i="26" s="1"/>
  <c r="BF84" i="26" s="1"/>
  <c r="BG84" i="26" s="1"/>
  <c r="BH84" i="26" s="1"/>
  <c r="BI84" i="26" s="1"/>
  <c r="BJ84" i="26" s="1"/>
  <c r="BK84" i="26" s="1"/>
  <c r="BL84" i="26" s="1"/>
  <c r="BM84" i="26" s="1"/>
  <c r="AB84" i="26"/>
  <c r="AB83" i="26"/>
  <c r="AC83" i="26" s="1"/>
  <c r="AD83" i="26" s="1"/>
  <c r="AE83" i="26" s="1"/>
  <c r="AF83" i="26" s="1"/>
  <c r="AG83" i="26" s="1"/>
  <c r="AH83" i="26" s="1"/>
  <c r="AI83" i="26" s="1"/>
  <c r="AJ83" i="26" s="1"/>
  <c r="AK83" i="26" s="1"/>
  <c r="AL83" i="26" s="1"/>
  <c r="AM83" i="26" s="1"/>
  <c r="AN83" i="26" s="1"/>
  <c r="AO83" i="26" s="1"/>
  <c r="AP83" i="26" s="1"/>
  <c r="AQ83" i="26" s="1"/>
  <c r="AR83" i="26" s="1"/>
  <c r="AS83" i="26" s="1"/>
  <c r="AT83" i="26" s="1"/>
  <c r="AU83" i="26" s="1"/>
  <c r="AV83" i="26" s="1"/>
  <c r="AW83" i="26" s="1"/>
  <c r="AX83" i="26" s="1"/>
  <c r="AY83" i="26" s="1"/>
  <c r="AZ83" i="26" s="1"/>
  <c r="BA83" i="26" s="1"/>
  <c r="BB83" i="26" s="1"/>
  <c r="BC83" i="26" s="1"/>
  <c r="BD83" i="26" s="1"/>
  <c r="BE83" i="26" s="1"/>
  <c r="BF83" i="26" s="1"/>
  <c r="BG83" i="26" s="1"/>
  <c r="BH83" i="26" s="1"/>
  <c r="BI83" i="26" s="1"/>
  <c r="BJ83" i="26" s="1"/>
  <c r="BK83" i="26" s="1"/>
  <c r="BL83" i="26" s="1"/>
  <c r="BM83" i="26" s="1"/>
  <c r="AA83" i="26"/>
  <c r="AA82" i="26"/>
  <c r="AB82" i="26" s="1"/>
  <c r="AC82" i="26" s="1"/>
  <c r="AD82" i="26" s="1"/>
  <c r="AE82" i="26" s="1"/>
  <c r="AF82" i="26" s="1"/>
  <c r="AG82" i="26" s="1"/>
  <c r="AH82" i="26" s="1"/>
  <c r="AI82" i="26" s="1"/>
  <c r="AJ82" i="26" s="1"/>
  <c r="AK82" i="26" s="1"/>
  <c r="AL82" i="26" s="1"/>
  <c r="AM82" i="26" s="1"/>
  <c r="AN82" i="26" s="1"/>
  <c r="AO82" i="26" s="1"/>
  <c r="AP82" i="26" s="1"/>
  <c r="AQ82" i="26" s="1"/>
  <c r="AR82" i="26" s="1"/>
  <c r="AS82" i="26" s="1"/>
  <c r="AT82" i="26" s="1"/>
  <c r="AU82" i="26" s="1"/>
  <c r="AV82" i="26" s="1"/>
  <c r="AW82" i="26" s="1"/>
  <c r="AX82" i="26" s="1"/>
  <c r="AY82" i="26" s="1"/>
  <c r="AZ82" i="26" s="1"/>
  <c r="BA82" i="26" s="1"/>
  <c r="BB82" i="26" s="1"/>
  <c r="BC82" i="26" s="1"/>
  <c r="BD82" i="26" s="1"/>
  <c r="BE82" i="26" s="1"/>
  <c r="BF82" i="26" s="1"/>
  <c r="BG82" i="26" s="1"/>
  <c r="BH82" i="26" s="1"/>
  <c r="BI82" i="26" s="1"/>
  <c r="BJ82" i="26" s="1"/>
  <c r="BK82" i="26" s="1"/>
  <c r="BL82" i="26" s="1"/>
  <c r="BM82" i="26" s="1"/>
  <c r="Z82" i="26"/>
  <c r="Y81" i="26"/>
  <c r="Z81" i="26" s="1"/>
  <c r="AA81" i="26" s="1"/>
  <c r="AB81" i="26" s="1"/>
  <c r="AC81" i="26" s="1"/>
  <c r="AD81" i="26" s="1"/>
  <c r="AE81" i="26" s="1"/>
  <c r="AF81" i="26" s="1"/>
  <c r="AG81" i="26" s="1"/>
  <c r="AH81" i="26" s="1"/>
  <c r="AI81" i="26" s="1"/>
  <c r="AJ81" i="26" s="1"/>
  <c r="AK81" i="26" s="1"/>
  <c r="AL81" i="26" s="1"/>
  <c r="AM81" i="26" s="1"/>
  <c r="AN81" i="26" s="1"/>
  <c r="AO81" i="26" s="1"/>
  <c r="AP81" i="26" s="1"/>
  <c r="AQ81" i="26" s="1"/>
  <c r="AR81" i="26" s="1"/>
  <c r="AS81" i="26" s="1"/>
  <c r="AT81" i="26" s="1"/>
  <c r="AU81" i="26" s="1"/>
  <c r="AV81" i="26" s="1"/>
  <c r="AW81" i="26" s="1"/>
  <c r="AX81" i="26" s="1"/>
  <c r="AY81" i="26" s="1"/>
  <c r="AZ81" i="26" s="1"/>
  <c r="BA81" i="26" s="1"/>
  <c r="BB81" i="26" s="1"/>
  <c r="BC81" i="26" s="1"/>
  <c r="BD81" i="26" s="1"/>
  <c r="BE81" i="26" s="1"/>
  <c r="BF81" i="26" s="1"/>
  <c r="BG81" i="26" s="1"/>
  <c r="BH81" i="26" s="1"/>
  <c r="BI81" i="26" s="1"/>
  <c r="BJ81" i="26" s="1"/>
  <c r="BK81" i="26" s="1"/>
  <c r="BL81" i="26" s="1"/>
  <c r="BM81" i="26" s="1"/>
  <c r="X80" i="26"/>
  <c r="Y80" i="26" s="1"/>
  <c r="Z80" i="26" s="1"/>
  <c r="AA80" i="26" s="1"/>
  <c r="AB80" i="26" s="1"/>
  <c r="AC80" i="26" s="1"/>
  <c r="AD80" i="26" s="1"/>
  <c r="AE80" i="26" s="1"/>
  <c r="AF80" i="26" s="1"/>
  <c r="AG80" i="26" s="1"/>
  <c r="AH80" i="26" s="1"/>
  <c r="AI80" i="26" s="1"/>
  <c r="AJ80" i="26" s="1"/>
  <c r="AK80" i="26" s="1"/>
  <c r="AL80" i="26" s="1"/>
  <c r="AM80" i="26" s="1"/>
  <c r="AN80" i="26" s="1"/>
  <c r="AO80" i="26" s="1"/>
  <c r="AP80" i="26" s="1"/>
  <c r="AQ80" i="26" s="1"/>
  <c r="AR80" i="26" s="1"/>
  <c r="AS80" i="26" s="1"/>
  <c r="AT80" i="26" s="1"/>
  <c r="AU80" i="26" s="1"/>
  <c r="AV80" i="26" s="1"/>
  <c r="AW80" i="26" s="1"/>
  <c r="AX80" i="26" s="1"/>
  <c r="AY80" i="26" s="1"/>
  <c r="AZ80" i="26" s="1"/>
  <c r="BA80" i="26" s="1"/>
  <c r="BB80" i="26" s="1"/>
  <c r="BC80" i="26" s="1"/>
  <c r="BD80" i="26" s="1"/>
  <c r="BE80" i="26" s="1"/>
  <c r="BF80" i="26" s="1"/>
  <c r="BG80" i="26" s="1"/>
  <c r="BH80" i="26" s="1"/>
  <c r="BI80" i="26" s="1"/>
  <c r="BJ80" i="26" s="1"/>
  <c r="BK80" i="26" s="1"/>
  <c r="BL80" i="26" s="1"/>
  <c r="BM80" i="26" s="1"/>
  <c r="W79" i="26"/>
  <c r="X79" i="26" s="1"/>
  <c r="Y79" i="26" s="1"/>
  <c r="Z79" i="26" s="1"/>
  <c r="AA79" i="26" s="1"/>
  <c r="AB79" i="26" s="1"/>
  <c r="AC79" i="26" s="1"/>
  <c r="AD79" i="26" s="1"/>
  <c r="AE79" i="26" s="1"/>
  <c r="AF79" i="26" s="1"/>
  <c r="AG79" i="26" s="1"/>
  <c r="AH79" i="26" s="1"/>
  <c r="AI79" i="26" s="1"/>
  <c r="AJ79" i="26" s="1"/>
  <c r="AK79" i="26" s="1"/>
  <c r="AL79" i="26" s="1"/>
  <c r="AM79" i="26" s="1"/>
  <c r="AN79" i="26" s="1"/>
  <c r="AO79" i="26" s="1"/>
  <c r="AP79" i="26" s="1"/>
  <c r="AQ79" i="26" s="1"/>
  <c r="AR79" i="26" s="1"/>
  <c r="AS79" i="26" s="1"/>
  <c r="AT79" i="26" s="1"/>
  <c r="AU79" i="26" s="1"/>
  <c r="AV79" i="26" s="1"/>
  <c r="AW79" i="26" s="1"/>
  <c r="AX79" i="26" s="1"/>
  <c r="AY79" i="26" s="1"/>
  <c r="AZ79" i="26" s="1"/>
  <c r="BA79" i="26" s="1"/>
  <c r="BB79" i="26" s="1"/>
  <c r="BC79" i="26" s="1"/>
  <c r="BD79" i="26" s="1"/>
  <c r="BE79" i="26" s="1"/>
  <c r="BF79" i="26" s="1"/>
  <c r="BG79" i="26" s="1"/>
  <c r="BH79" i="26" s="1"/>
  <c r="BI79" i="26" s="1"/>
  <c r="BJ79" i="26" s="1"/>
  <c r="BK79" i="26" s="1"/>
  <c r="BL79" i="26" s="1"/>
  <c r="BM79" i="26" s="1"/>
  <c r="V78" i="26"/>
  <c r="W78" i="26" s="1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AN78" i="26" s="1"/>
  <c r="AO78" i="26" s="1"/>
  <c r="AP78" i="26" s="1"/>
  <c r="AQ78" i="26" s="1"/>
  <c r="AR78" i="26" s="1"/>
  <c r="AS78" i="26" s="1"/>
  <c r="AT78" i="26" s="1"/>
  <c r="AU78" i="26" s="1"/>
  <c r="AV78" i="26" s="1"/>
  <c r="AW78" i="26" s="1"/>
  <c r="AX78" i="26" s="1"/>
  <c r="AY78" i="26" s="1"/>
  <c r="AZ78" i="26" s="1"/>
  <c r="BA78" i="26" s="1"/>
  <c r="BB78" i="26" s="1"/>
  <c r="BC78" i="26" s="1"/>
  <c r="BD78" i="26" s="1"/>
  <c r="BE78" i="26" s="1"/>
  <c r="BF78" i="26" s="1"/>
  <c r="BG78" i="26" s="1"/>
  <c r="BH78" i="26" s="1"/>
  <c r="BI78" i="26" s="1"/>
  <c r="BJ78" i="26" s="1"/>
  <c r="BK78" i="26" s="1"/>
  <c r="BL78" i="26" s="1"/>
  <c r="BM78" i="26" s="1"/>
  <c r="U77" i="26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AN77" i="26" s="1"/>
  <c r="AO77" i="26" s="1"/>
  <c r="AP77" i="26" s="1"/>
  <c r="AQ77" i="26" s="1"/>
  <c r="AR77" i="26" s="1"/>
  <c r="AS77" i="26" s="1"/>
  <c r="AT77" i="26" s="1"/>
  <c r="AU77" i="26" s="1"/>
  <c r="AV77" i="26" s="1"/>
  <c r="AW77" i="26" s="1"/>
  <c r="AX77" i="26" s="1"/>
  <c r="AY77" i="26" s="1"/>
  <c r="AZ77" i="26" s="1"/>
  <c r="BA77" i="26" s="1"/>
  <c r="BB77" i="26" s="1"/>
  <c r="BC77" i="26" s="1"/>
  <c r="BD77" i="26" s="1"/>
  <c r="BE77" i="26" s="1"/>
  <c r="BF77" i="26" s="1"/>
  <c r="BG77" i="26" s="1"/>
  <c r="BH77" i="26" s="1"/>
  <c r="BI77" i="26" s="1"/>
  <c r="BJ77" i="26" s="1"/>
  <c r="BK77" i="26" s="1"/>
  <c r="BL77" i="26" s="1"/>
  <c r="BM77" i="26" s="1"/>
  <c r="U76" i="26"/>
  <c r="V76" i="26" s="1"/>
  <c r="W76" i="26" s="1"/>
  <c r="X76" i="26" s="1"/>
  <c r="Y76" i="26" s="1"/>
  <c r="Z76" i="26" s="1"/>
  <c r="AA76" i="26" s="1"/>
  <c r="AB76" i="26" s="1"/>
  <c r="AC76" i="26" s="1"/>
  <c r="AD76" i="26" s="1"/>
  <c r="AE76" i="26" s="1"/>
  <c r="AF76" i="26" s="1"/>
  <c r="AG76" i="26" s="1"/>
  <c r="AH76" i="26" s="1"/>
  <c r="AI76" i="26" s="1"/>
  <c r="AJ76" i="26" s="1"/>
  <c r="AK76" i="26" s="1"/>
  <c r="AL76" i="26" s="1"/>
  <c r="AM76" i="26" s="1"/>
  <c r="AN76" i="26" s="1"/>
  <c r="AO76" i="26" s="1"/>
  <c r="AP76" i="26" s="1"/>
  <c r="AQ76" i="26" s="1"/>
  <c r="AR76" i="26" s="1"/>
  <c r="AS76" i="26" s="1"/>
  <c r="AT76" i="26" s="1"/>
  <c r="AU76" i="26" s="1"/>
  <c r="AV76" i="26" s="1"/>
  <c r="AW76" i="26" s="1"/>
  <c r="AX76" i="26" s="1"/>
  <c r="AY76" i="26" s="1"/>
  <c r="AZ76" i="26" s="1"/>
  <c r="BA76" i="26" s="1"/>
  <c r="BB76" i="26" s="1"/>
  <c r="BC76" i="26" s="1"/>
  <c r="BD76" i="26" s="1"/>
  <c r="BE76" i="26" s="1"/>
  <c r="BF76" i="26" s="1"/>
  <c r="BG76" i="26" s="1"/>
  <c r="BH76" i="26" s="1"/>
  <c r="BI76" i="26" s="1"/>
  <c r="BJ76" i="26" s="1"/>
  <c r="BK76" i="26" s="1"/>
  <c r="BL76" i="26" s="1"/>
  <c r="BM76" i="26" s="1"/>
  <c r="T76" i="26"/>
  <c r="T75" i="26"/>
  <c r="U75" i="26" s="1"/>
  <c r="V75" i="26" s="1"/>
  <c r="W75" i="26" s="1"/>
  <c r="X75" i="26" s="1"/>
  <c r="Y75" i="26" s="1"/>
  <c r="Z75" i="26" s="1"/>
  <c r="AA75" i="26" s="1"/>
  <c r="AB75" i="26" s="1"/>
  <c r="AC75" i="26" s="1"/>
  <c r="AD75" i="26" s="1"/>
  <c r="AE75" i="26" s="1"/>
  <c r="AF75" i="26" s="1"/>
  <c r="AG75" i="26" s="1"/>
  <c r="AH75" i="26" s="1"/>
  <c r="AI75" i="26" s="1"/>
  <c r="AJ75" i="26" s="1"/>
  <c r="AK75" i="26" s="1"/>
  <c r="AL75" i="26" s="1"/>
  <c r="AM75" i="26" s="1"/>
  <c r="AN75" i="26" s="1"/>
  <c r="AO75" i="26" s="1"/>
  <c r="AP75" i="26" s="1"/>
  <c r="AQ75" i="26" s="1"/>
  <c r="AR75" i="26" s="1"/>
  <c r="AS75" i="26" s="1"/>
  <c r="AT75" i="26" s="1"/>
  <c r="AU75" i="26" s="1"/>
  <c r="AV75" i="26" s="1"/>
  <c r="AW75" i="26" s="1"/>
  <c r="AX75" i="26" s="1"/>
  <c r="AY75" i="26" s="1"/>
  <c r="AZ75" i="26" s="1"/>
  <c r="BA75" i="26" s="1"/>
  <c r="BB75" i="26" s="1"/>
  <c r="BC75" i="26" s="1"/>
  <c r="BD75" i="26" s="1"/>
  <c r="BE75" i="26" s="1"/>
  <c r="BF75" i="26" s="1"/>
  <c r="BG75" i="26" s="1"/>
  <c r="BH75" i="26" s="1"/>
  <c r="BI75" i="26" s="1"/>
  <c r="BJ75" i="26" s="1"/>
  <c r="BK75" i="26" s="1"/>
  <c r="BL75" i="26" s="1"/>
  <c r="BM75" i="26" s="1"/>
  <c r="S75" i="26"/>
  <c r="S74" i="26"/>
  <c r="T74" i="26" s="1"/>
  <c r="U74" i="26" s="1"/>
  <c r="V74" i="26" s="1"/>
  <c r="W74" i="26" s="1"/>
  <c r="X74" i="26" s="1"/>
  <c r="Y74" i="26" s="1"/>
  <c r="Z74" i="26" s="1"/>
  <c r="AA74" i="26" s="1"/>
  <c r="AB74" i="26" s="1"/>
  <c r="AC74" i="26" s="1"/>
  <c r="AD74" i="26" s="1"/>
  <c r="AE74" i="26" s="1"/>
  <c r="AF74" i="26" s="1"/>
  <c r="AG74" i="26" s="1"/>
  <c r="AH74" i="26" s="1"/>
  <c r="AI74" i="26" s="1"/>
  <c r="AJ74" i="26" s="1"/>
  <c r="AK74" i="26" s="1"/>
  <c r="AL74" i="26" s="1"/>
  <c r="AM74" i="26" s="1"/>
  <c r="AN74" i="26" s="1"/>
  <c r="AO74" i="26" s="1"/>
  <c r="AP74" i="26" s="1"/>
  <c r="AQ74" i="26" s="1"/>
  <c r="AR74" i="26" s="1"/>
  <c r="AS74" i="26" s="1"/>
  <c r="AT74" i="26" s="1"/>
  <c r="AU74" i="26" s="1"/>
  <c r="AV74" i="26" s="1"/>
  <c r="AW74" i="26" s="1"/>
  <c r="AX74" i="26" s="1"/>
  <c r="AY74" i="26" s="1"/>
  <c r="AZ74" i="26" s="1"/>
  <c r="BA74" i="26" s="1"/>
  <c r="BB74" i="26" s="1"/>
  <c r="BC74" i="26" s="1"/>
  <c r="BD74" i="26" s="1"/>
  <c r="BE74" i="26" s="1"/>
  <c r="BF74" i="26" s="1"/>
  <c r="BG74" i="26" s="1"/>
  <c r="BH74" i="26" s="1"/>
  <c r="BI74" i="26" s="1"/>
  <c r="BJ74" i="26" s="1"/>
  <c r="BK74" i="26" s="1"/>
  <c r="BL74" i="26" s="1"/>
  <c r="BM74" i="26" s="1"/>
  <c r="R74" i="26"/>
  <c r="Q73" i="26"/>
  <c r="R73" i="26" s="1"/>
  <c r="S73" i="26" s="1"/>
  <c r="T73" i="26" s="1"/>
  <c r="U73" i="26" s="1"/>
  <c r="V73" i="26" s="1"/>
  <c r="W73" i="26" s="1"/>
  <c r="X73" i="26" s="1"/>
  <c r="Y73" i="26" s="1"/>
  <c r="Z73" i="26" s="1"/>
  <c r="AA73" i="26" s="1"/>
  <c r="AB73" i="26" s="1"/>
  <c r="AC73" i="26" s="1"/>
  <c r="AD73" i="26" s="1"/>
  <c r="AE73" i="26" s="1"/>
  <c r="AF73" i="26" s="1"/>
  <c r="AG73" i="26" s="1"/>
  <c r="AH73" i="26" s="1"/>
  <c r="AI73" i="26" s="1"/>
  <c r="AJ73" i="26" s="1"/>
  <c r="AK73" i="26" s="1"/>
  <c r="AL73" i="26" s="1"/>
  <c r="AM73" i="26" s="1"/>
  <c r="AN73" i="26" s="1"/>
  <c r="AO73" i="26" s="1"/>
  <c r="AP73" i="26" s="1"/>
  <c r="AQ73" i="26" s="1"/>
  <c r="AR73" i="26" s="1"/>
  <c r="AS73" i="26" s="1"/>
  <c r="AT73" i="26" s="1"/>
  <c r="AU73" i="26" s="1"/>
  <c r="AV73" i="26" s="1"/>
  <c r="AW73" i="26" s="1"/>
  <c r="AX73" i="26" s="1"/>
  <c r="AY73" i="26" s="1"/>
  <c r="AZ73" i="26" s="1"/>
  <c r="BA73" i="26" s="1"/>
  <c r="BB73" i="26" s="1"/>
  <c r="BC73" i="26" s="1"/>
  <c r="BD73" i="26" s="1"/>
  <c r="BE73" i="26" s="1"/>
  <c r="BF73" i="26" s="1"/>
  <c r="BG73" i="26" s="1"/>
  <c r="BH73" i="26" s="1"/>
  <c r="BI73" i="26" s="1"/>
  <c r="BJ73" i="26" s="1"/>
  <c r="BK73" i="26" s="1"/>
  <c r="BL73" i="26" s="1"/>
  <c r="BM73" i="26" s="1"/>
  <c r="P72" i="26"/>
  <c r="Q72" i="26" s="1"/>
  <c r="R72" i="26" s="1"/>
  <c r="S72" i="26" s="1"/>
  <c r="T72" i="26" s="1"/>
  <c r="U72" i="26" s="1"/>
  <c r="V72" i="26" s="1"/>
  <c r="W72" i="26" s="1"/>
  <c r="X72" i="26" s="1"/>
  <c r="Y72" i="26" s="1"/>
  <c r="Z72" i="26" s="1"/>
  <c r="AA72" i="26" s="1"/>
  <c r="AB72" i="26" s="1"/>
  <c r="AC72" i="26" s="1"/>
  <c r="AD72" i="26" s="1"/>
  <c r="AE72" i="26" s="1"/>
  <c r="AF72" i="26" s="1"/>
  <c r="AG72" i="26" s="1"/>
  <c r="AH72" i="26" s="1"/>
  <c r="AI72" i="26" s="1"/>
  <c r="AJ72" i="26" s="1"/>
  <c r="AK72" i="26" s="1"/>
  <c r="AL72" i="26" s="1"/>
  <c r="AM72" i="26" s="1"/>
  <c r="AN72" i="26" s="1"/>
  <c r="AO72" i="26" s="1"/>
  <c r="AP72" i="26" s="1"/>
  <c r="AQ72" i="26" s="1"/>
  <c r="AR72" i="26" s="1"/>
  <c r="AS72" i="26" s="1"/>
  <c r="AT72" i="26" s="1"/>
  <c r="AU72" i="26" s="1"/>
  <c r="AV72" i="26" s="1"/>
  <c r="AW72" i="26" s="1"/>
  <c r="AX72" i="26" s="1"/>
  <c r="AY72" i="26" s="1"/>
  <c r="AZ72" i="26" s="1"/>
  <c r="BA72" i="26" s="1"/>
  <c r="BB72" i="26" s="1"/>
  <c r="BC72" i="26" s="1"/>
  <c r="BD72" i="26" s="1"/>
  <c r="BE72" i="26" s="1"/>
  <c r="BF72" i="26" s="1"/>
  <c r="BG72" i="26" s="1"/>
  <c r="BH72" i="26" s="1"/>
  <c r="BI72" i="26" s="1"/>
  <c r="BJ72" i="26" s="1"/>
  <c r="BK72" i="26" s="1"/>
  <c r="BL72" i="26" s="1"/>
  <c r="BM72" i="26" s="1"/>
  <c r="P71" i="26"/>
  <c r="Q71" i="26" s="1"/>
  <c r="R71" i="26" s="1"/>
  <c r="S71" i="26" s="1"/>
  <c r="T71" i="26" s="1"/>
  <c r="U71" i="26" s="1"/>
  <c r="V71" i="26" s="1"/>
  <c r="W71" i="26" s="1"/>
  <c r="X71" i="26" s="1"/>
  <c r="Y71" i="26" s="1"/>
  <c r="Z71" i="26" s="1"/>
  <c r="AA71" i="26" s="1"/>
  <c r="AB71" i="26" s="1"/>
  <c r="AC71" i="26" s="1"/>
  <c r="AD71" i="26" s="1"/>
  <c r="AE71" i="26" s="1"/>
  <c r="AF71" i="26" s="1"/>
  <c r="AG71" i="26" s="1"/>
  <c r="AH71" i="26" s="1"/>
  <c r="AI71" i="26" s="1"/>
  <c r="AJ71" i="26" s="1"/>
  <c r="AK71" i="26" s="1"/>
  <c r="AL71" i="26" s="1"/>
  <c r="AM71" i="26" s="1"/>
  <c r="AN71" i="26" s="1"/>
  <c r="AO71" i="26" s="1"/>
  <c r="AP71" i="26" s="1"/>
  <c r="AQ71" i="26" s="1"/>
  <c r="AR71" i="26" s="1"/>
  <c r="AS71" i="26" s="1"/>
  <c r="AT71" i="26" s="1"/>
  <c r="AU71" i="26" s="1"/>
  <c r="AV71" i="26" s="1"/>
  <c r="AW71" i="26" s="1"/>
  <c r="AX71" i="26" s="1"/>
  <c r="AY71" i="26" s="1"/>
  <c r="AZ71" i="26" s="1"/>
  <c r="BA71" i="26" s="1"/>
  <c r="BB71" i="26" s="1"/>
  <c r="BC71" i="26" s="1"/>
  <c r="BD71" i="26" s="1"/>
  <c r="BE71" i="26" s="1"/>
  <c r="BF71" i="26" s="1"/>
  <c r="BG71" i="26" s="1"/>
  <c r="BH71" i="26" s="1"/>
  <c r="BI71" i="26" s="1"/>
  <c r="BJ71" i="26" s="1"/>
  <c r="BK71" i="26" s="1"/>
  <c r="BL71" i="26" s="1"/>
  <c r="BM71" i="26" s="1"/>
  <c r="O71" i="26"/>
  <c r="O70" i="26"/>
  <c r="P70" i="26" s="1"/>
  <c r="Q70" i="26" s="1"/>
  <c r="R70" i="26" s="1"/>
  <c r="S70" i="26" s="1"/>
  <c r="T70" i="26" s="1"/>
  <c r="U70" i="26" s="1"/>
  <c r="V70" i="26" s="1"/>
  <c r="W70" i="26" s="1"/>
  <c r="X70" i="26" s="1"/>
  <c r="Y70" i="26" s="1"/>
  <c r="Z70" i="26" s="1"/>
  <c r="AA70" i="26" s="1"/>
  <c r="AB70" i="26" s="1"/>
  <c r="AC70" i="26" s="1"/>
  <c r="AD70" i="26" s="1"/>
  <c r="AE70" i="26" s="1"/>
  <c r="AF70" i="26" s="1"/>
  <c r="AG70" i="26" s="1"/>
  <c r="AH70" i="26" s="1"/>
  <c r="AI70" i="26" s="1"/>
  <c r="AJ70" i="26" s="1"/>
  <c r="AK70" i="26" s="1"/>
  <c r="AL70" i="26" s="1"/>
  <c r="AM70" i="26" s="1"/>
  <c r="AN70" i="26" s="1"/>
  <c r="AO70" i="26" s="1"/>
  <c r="AP70" i="26" s="1"/>
  <c r="AQ70" i="26" s="1"/>
  <c r="AR70" i="26" s="1"/>
  <c r="AS70" i="26" s="1"/>
  <c r="AT70" i="26" s="1"/>
  <c r="AU70" i="26" s="1"/>
  <c r="AV70" i="26" s="1"/>
  <c r="AW70" i="26" s="1"/>
  <c r="AX70" i="26" s="1"/>
  <c r="AY70" i="26" s="1"/>
  <c r="AZ70" i="26" s="1"/>
  <c r="BA70" i="26" s="1"/>
  <c r="BB70" i="26" s="1"/>
  <c r="BC70" i="26" s="1"/>
  <c r="BD70" i="26" s="1"/>
  <c r="BE70" i="26" s="1"/>
  <c r="BF70" i="26" s="1"/>
  <c r="BG70" i="26" s="1"/>
  <c r="BH70" i="26" s="1"/>
  <c r="BI70" i="26" s="1"/>
  <c r="BJ70" i="26" s="1"/>
  <c r="BK70" i="26" s="1"/>
  <c r="BL70" i="26" s="1"/>
  <c r="BM70" i="26" s="1"/>
  <c r="N70" i="26"/>
  <c r="N69" i="26"/>
  <c r="O69" i="26" s="1"/>
  <c r="P69" i="26" s="1"/>
  <c r="Q69" i="26" s="1"/>
  <c r="R69" i="26" s="1"/>
  <c r="S69" i="26" s="1"/>
  <c r="T69" i="26" s="1"/>
  <c r="U69" i="26" s="1"/>
  <c r="V69" i="26" s="1"/>
  <c r="W69" i="26" s="1"/>
  <c r="X69" i="26" s="1"/>
  <c r="Y69" i="26" s="1"/>
  <c r="Z69" i="26" s="1"/>
  <c r="AA69" i="26" s="1"/>
  <c r="AB69" i="26" s="1"/>
  <c r="AC69" i="26" s="1"/>
  <c r="AD69" i="26" s="1"/>
  <c r="AE69" i="26" s="1"/>
  <c r="AF69" i="26" s="1"/>
  <c r="AG69" i="26" s="1"/>
  <c r="AH69" i="26" s="1"/>
  <c r="AI69" i="26" s="1"/>
  <c r="AJ69" i="26" s="1"/>
  <c r="AK69" i="26" s="1"/>
  <c r="AL69" i="26" s="1"/>
  <c r="AM69" i="26" s="1"/>
  <c r="AN69" i="26" s="1"/>
  <c r="AO69" i="26" s="1"/>
  <c r="AP69" i="26" s="1"/>
  <c r="AQ69" i="26" s="1"/>
  <c r="AR69" i="26" s="1"/>
  <c r="AS69" i="26" s="1"/>
  <c r="AT69" i="26" s="1"/>
  <c r="AU69" i="26" s="1"/>
  <c r="AV69" i="26" s="1"/>
  <c r="AW69" i="26" s="1"/>
  <c r="AX69" i="26" s="1"/>
  <c r="AY69" i="26" s="1"/>
  <c r="AZ69" i="26" s="1"/>
  <c r="BA69" i="26" s="1"/>
  <c r="BB69" i="26" s="1"/>
  <c r="BC69" i="26" s="1"/>
  <c r="BD69" i="26" s="1"/>
  <c r="BE69" i="26" s="1"/>
  <c r="BF69" i="26" s="1"/>
  <c r="BG69" i="26" s="1"/>
  <c r="BH69" i="26" s="1"/>
  <c r="BI69" i="26" s="1"/>
  <c r="BJ69" i="26" s="1"/>
  <c r="BK69" i="26" s="1"/>
  <c r="BL69" i="26" s="1"/>
  <c r="BM69" i="26" s="1"/>
  <c r="M69" i="26"/>
  <c r="L68" i="26"/>
  <c r="M68" i="26" s="1"/>
  <c r="N68" i="26" s="1"/>
  <c r="O68" i="26" s="1"/>
  <c r="P68" i="26" s="1"/>
  <c r="Q68" i="26" s="1"/>
  <c r="R68" i="26" s="1"/>
  <c r="S68" i="26" s="1"/>
  <c r="T68" i="26" s="1"/>
  <c r="U68" i="26" s="1"/>
  <c r="V68" i="26" s="1"/>
  <c r="W68" i="26" s="1"/>
  <c r="X68" i="26" s="1"/>
  <c r="Y68" i="26" s="1"/>
  <c r="Z68" i="26" s="1"/>
  <c r="AA68" i="26" s="1"/>
  <c r="AB68" i="26" s="1"/>
  <c r="AC68" i="26" s="1"/>
  <c r="AD68" i="26" s="1"/>
  <c r="AE68" i="26" s="1"/>
  <c r="AF68" i="26" s="1"/>
  <c r="AG68" i="26" s="1"/>
  <c r="AH68" i="26" s="1"/>
  <c r="AI68" i="26" s="1"/>
  <c r="AJ68" i="26" s="1"/>
  <c r="AK68" i="26" s="1"/>
  <c r="AL68" i="26" s="1"/>
  <c r="AM68" i="26" s="1"/>
  <c r="AN68" i="26" s="1"/>
  <c r="AO68" i="26" s="1"/>
  <c r="AP68" i="26" s="1"/>
  <c r="AQ68" i="26" s="1"/>
  <c r="AR68" i="26" s="1"/>
  <c r="AS68" i="26" s="1"/>
  <c r="AT68" i="26" s="1"/>
  <c r="AU68" i="26" s="1"/>
  <c r="AV68" i="26" s="1"/>
  <c r="AW68" i="26" s="1"/>
  <c r="AX68" i="26" s="1"/>
  <c r="AY68" i="26" s="1"/>
  <c r="AZ68" i="26" s="1"/>
  <c r="BA68" i="26" s="1"/>
  <c r="BB68" i="26" s="1"/>
  <c r="BC68" i="26" s="1"/>
  <c r="BD68" i="26" s="1"/>
  <c r="BE68" i="26" s="1"/>
  <c r="BF68" i="26" s="1"/>
  <c r="BG68" i="26" s="1"/>
  <c r="BH68" i="26" s="1"/>
  <c r="BI68" i="26" s="1"/>
  <c r="BJ68" i="26" s="1"/>
  <c r="BK68" i="26" s="1"/>
  <c r="BL68" i="26" s="1"/>
  <c r="BM68" i="26" s="1"/>
  <c r="L67" i="26"/>
  <c r="M67" i="26" s="1"/>
  <c r="N67" i="26" s="1"/>
  <c r="O67" i="26" s="1"/>
  <c r="P67" i="26" s="1"/>
  <c r="Q67" i="26" s="1"/>
  <c r="R67" i="26" s="1"/>
  <c r="S67" i="26" s="1"/>
  <c r="T67" i="26" s="1"/>
  <c r="U67" i="26" s="1"/>
  <c r="V67" i="26" s="1"/>
  <c r="W67" i="26" s="1"/>
  <c r="X67" i="26" s="1"/>
  <c r="Y67" i="26" s="1"/>
  <c r="Z67" i="26" s="1"/>
  <c r="AA67" i="26" s="1"/>
  <c r="AB67" i="26" s="1"/>
  <c r="AC67" i="26" s="1"/>
  <c r="AD67" i="26" s="1"/>
  <c r="AE67" i="26" s="1"/>
  <c r="AF67" i="26" s="1"/>
  <c r="AG67" i="26" s="1"/>
  <c r="AH67" i="26" s="1"/>
  <c r="AI67" i="26" s="1"/>
  <c r="AJ67" i="26" s="1"/>
  <c r="AK67" i="26" s="1"/>
  <c r="AL67" i="26" s="1"/>
  <c r="AM67" i="26" s="1"/>
  <c r="AN67" i="26" s="1"/>
  <c r="AO67" i="26" s="1"/>
  <c r="AP67" i="26" s="1"/>
  <c r="AQ67" i="26" s="1"/>
  <c r="AR67" i="26" s="1"/>
  <c r="AS67" i="26" s="1"/>
  <c r="AT67" i="26" s="1"/>
  <c r="AU67" i="26" s="1"/>
  <c r="AV67" i="26" s="1"/>
  <c r="AW67" i="26" s="1"/>
  <c r="AX67" i="26" s="1"/>
  <c r="AY67" i="26" s="1"/>
  <c r="AZ67" i="26" s="1"/>
  <c r="BA67" i="26" s="1"/>
  <c r="BB67" i="26" s="1"/>
  <c r="BC67" i="26" s="1"/>
  <c r="BD67" i="26" s="1"/>
  <c r="BE67" i="26" s="1"/>
  <c r="BF67" i="26" s="1"/>
  <c r="BG67" i="26" s="1"/>
  <c r="BH67" i="26" s="1"/>
  <c r="BI67" i="26" s="1"/>
  <c r="BJ67" i="26" s="1"/>
  <c r="BK67" i="26" s="1"/>
  <c r="BL67" i="26" s="1"/>
  <c r="BM67" i="26" s="1"/>
  <c r="K67" i="26"/>
  <c r="J66" i="26"/>
  <c r="K66" i="26" s="1"/>
  <c r="L66" i="26" s="1"/>
  <c r="M66" i="26" s="1"/>
  <c r="N66" i="26" s="1"/>
  <c r="O66" i="26" s="1"/>
  <c r="P66" i="26" s="1"/>
  <c r="Q66" i="26" s="1"/>
  <c r="R66" i="26" s="1"/>
  <c r="S66" i="26" s="1"/>
  <c r="T66" i="26" s="1"/>
  <c r="U66" i="26" s="1"/>
  <c r="V66" i="26" s="1"/>
  <c r="W66" i="26" s="1"/>
  <c r="X66" i="26" s="1"/>
  <c r="Y66" i="26" s="1"/>
  <c r="Z66" i="26" s="1"/>
  <c r="AA66" i="26" s="1"/>
  <c r="AB66" i="26" s="1"/>
  <c r="AC66" i="26" s="1"/>
  <c r="AD66" i="26" s="1"/>
  <c r="AE66" i="26" s="1"/>
  <c r="AF66" i="26" s="1"/>
  <c r="AG66" i="26" s="1"/>
  <c r="AH66" i="26" s="1"/>
  <c r="AI66" i="26" s="1"/>
  <c r="AJ66" i="26" s="1"/>
  <c r="AK66" i="26" s="1"/>
  <c r="AL66" i="26" s="1"/>
  <c r="AM66" i="26" s="1"/>
  <c r="AN66" i="26" s="1"/>
  <c r="AO66" i="26" s="1"/>
  <c r="AP66" i="26" s="1"/>
  <c r="AQ66" i="26" s="1"/>
  <c r="AR66" i="26" s="1"/>
  <c r="AS66" i="26" s="1"/>
  <c r="AT66" i="26" s="1"/>
  <c r="AU66" i="26" s="1"/>
  <c r="AV66" i="26" s="1"/>
  <c r="AW66" i="26" s="1"/>
  <c r="AX66" i="26" s="1"/>
  <c r="AY66" i="26" s="1"/>
  <c r="AZ66" i="26" s="1"/>
  <c r="BA66" i="26" s="1"/>
  <c r="BB66" i="26" s="1"/>
  <c r="BC66" i="26" s="1"/>
  <c r="BD66" i="26" s="1"/>
  <c r="BE66" i="26" s="1"/>
  <c r="BF66" i="26" s="1"/>
  <c r="BG66" i="26" s="1"/>
  <c r="BH66" i="26" s="1"/>
  <c r="BI66" i="26" s="1"/>
  <c r="BJ66" i="26" s="1"/>
  <c r="BK66" i="26" s="1"/>
  <c r="BL66" i="26" s="1"/>
  <c r="BM66" i="26" s="1"/>
  <c r="J65" i="26"/>
  <c r="K65" i="26" s="1"/>
  <c r="L65" i="26" s="1"/>
  <c r="M65" i="26" s="1"/>
  <c r="N65" i="26" s="1"/>
  <c r="O65" i="26" s="1"/>
  <c r="P65" i="26" s="1"/>
  <c r="Q65" i="26" s="1"/>
  <c r="R65" i="26" s="1"/>
  <c r="S65" i="26" s="1"/>
  <c r="T65" i="26" s="1"/>
  <c r="U65" i="26" s="1"/>
  <c r="V65" i="26" s="1"/>
  <c r="W65" i="26" s="1"/>
  <c r="X65" i="26" s="1"/>
  <c r="Y65" i="26" s="1"/>
  <c r="Z65" i="26" s="1"/>
  <c r="AA65" i="26" s="1"/>
  <c r="AB65" i="26" s="1"/>
  <c r="AC65" i="26" s="1"/>
  <c r="AD65" i="26" s="1"/>
  <c r="AE65" i="26" s="1"/>
  <c r="AF65" i="26" s="1"/>
  <c r="AG65" i="26" s="1"/>
  <c r="AH65" i="26" s="1"/>
  <c r="AI65" i="26" s="1"/>
  <c r="AJ65" i="26" s="1"/>
  <c r="AK65" i="26" s="1"/>
  <c r="AL65" i="26" s="1"/>
  <c r="AM65" i="26" s="1"/>
  <c r="AN65" i="26" s="1"/>
  <c r="AO65" i="26" s="1"/>
  <c r="AP65" i="26" s="1"/>
  <c r="AQ65" i="26" s="1"/>
  <c r="AR65" i="26" s="1"/>
  <c r="AS65" i="26" s="1"/>
  <c r="AT65" i="26" s="1"/>
  <c r="AU65" i="26" s="1"/>
  <c r="AV65" i="26" s="1"/>
  <c r="AW65" i="26" s="1"/>
  <c r="AX65" i="26" s="1"/>
  <c r="AY65" i="26" s="1"/>
  <c r="AZ65" i="26" s="1"/>
  <c r="BA65" i="26" s="1"/>
  <c r="BB65" i="26" s="1"/>
  <c r="BC65" i="26" s="1"/>
  <c r="BD65" i="26" s="1"/>
  <c r="BE65" i="26" s="1"/>
  <c r="BF65" i="26" s="1"/>
  <c r="BG65" i="26" s="1"/>
  <c r="BH65" i="26" s="1"/>
  <c r="BI65" i="26" s="1"/>
  <c r="BJ65" i="26" s="1"/>
  <c r="BK65" i="26" s="1"/>
  <c r="BL65" i="26" s="1"/>
  <c r="BM65" i="26" s="1"/>
  <c r="I65" i="26"/>
  <c r="H64" i="26"/>
  <c r="I64" i="26" s="1"/>
  <c r="J64" i="26" s="1"/>
  <c r="K64" i="26" s="1"/>
  <c r="L64" i="26" s="1"/>
  <c r="M64" i="26" s="1"/>
  <c r="N64" i="26" s="1"/>
  <c r="O64" i="26" s="1"/>
  <c r="P64" i="26" s="1"/>
  <c r="Q64" i="26" s="1"/>
  <c r="R64" i="26" s="1"/>
  <c r="S64" i="26" s="1"/>
  <c r="T64" i="26" s="1"/>
  <c r="U64" i="26" s="1"/>
  <c r="V64" i="26" s="1"/>
  <c r="W64" i="26" s="1"/>
  <c r="X64" i="26" s="1"/>
  <c r="Y64" i="26" s="1"/>
  <c r="Z64" i="26" s="1"/>
  <c r="AA64" i="26" s="1"/>
  <c r="AB64" i="26" s="1"/>
  <c r="AC64" i="26" s="1"/>
  <c r="AD64" i="26" s="1"/>
  <c r="AE64" i="26" s="1"/>
  <c r="AF64" i="26" s="1"/>
  <c r="AG64" i="26" s="1"/>
  <c r="AH64" i="26" s="1"/>
  <c r="AI64" i="26" s="1"/>
  <c r="AJ64" i="26" s="1"/>
  <c r="AK64" i="26" s="1"/>
  <c r="AL64" i="26" s="1"/>
  <c r="AM64" i="26" s="1"/>
  <c r="AN64" i="26" s="1"/>
  <c r="AO64" i="26" s="1"/>
  <c r="AP64" i="26" s="1"/>
  <c r="AQ64" i="26" s="1"/>
  <c r="AR64" i="26" s="1"/>
  <c r="AS64" i="26" s="1"/>
  <c r="AT64" i="26" s="1"/>
  <c r="AU64" i="26" s="1"/>
  <c r="AV64" i="26" s="1"/>
  <c r="AW64" i="26" s="1"/>
  <c r="AX64" i="26" s="1"/>
  <c r="AY64" i="26" s="1"/>
  <c r="AZ64" i="26" s="1"/>
  <c r="BA64" i="26" s="1"/>
  <c r="BB64" i="26" s="1"/>
  <c r="BC64" i="26" s="1"/>
  <c r="BD64" i="26" s="1"/>
  <c r="BE64" i="26" s="1"/>
  <c r="BF64" i="26" s="1"/>
  <c r="BG64" i="26" s="1"/>
  <c r="BH64" i="26" s="1"/>
  <c r="BI64" i="26" s="1"/>
  <c r="BJ64" i="26" s="1"/>
  <c r="BK64" i="26" s="1"/>
  <c r="BL64" i="26" s="1"/>
  <c r="BM64" i="26" s="1"/>
  <c r="G63" i="26"/>
  <c r="H63" i="26" s="1"/>
  <c r="I63" i="26" s="1"/>
  <c r="J63" i="26" s="1"/>
  <c r="K63" i="26" s="1"/>
  <c r="L63" i="26" s="1"/>
  <c r="M63" i="26" s="1"/>
  <c r="N63" i="26" s="1"/>
  <c r="O63" i="26" s="1"/>
  <c r="P63" i="26" s="1"/>
  <c r="Q63" i="26" s="1"/>
  <c r="R63" i="26" s="1"/>
  <c r="S63" i="26" s="1"/>
  <c r="T63" i="26" s="1"/>
  <c r="U63" i="26" s="1"/>
  <c r="V63" i="26" s="1"/>
  <c r="W63" i="26" s="1"/>
  <c r="X63" i="26" s="1"/>
  <c r="Y63" i="26" s="1"/>
  <c r="Z63" i="26" s="1"/>
  <c r="AA63" i="26" s="1"/>
  <c r="AB63" i="26" s="1"/>
  <c r="AC63" i="26" s="1"/>
  <c r="AD63" i="26" s="1"/>
  <c r="AE63" i="26" s="1"/>
  <c r="AF63" i="26" s="1"/>
  <c r="AG63" i="26" s="1"/>
  <c r="AH63" i="26" s="1"/>
  <c r="AI63" i="26" s="1"/>
  <c r="AJ63" i="26" s="1"/>
  <c r="AK63" i="26" s="1"/>
  <c r="AL63" i="26" s="1"/>
  <c r="AM63" i="26" s="1"/>
  <c r="AN63" i="26" s="1"/>
  <c r="AO63" i="26" s="1"/>
  <c r="AP63" i="26" s="1"/>
  <c r="AQ63" i="26" s="1"/>
  <c r="AR63" i="26" s="1"/>
  <c r="AS63" i="26" s="1"/>
  <c r="AT63" i="26" s="1"/>
  <c r="AU63" i="26" s="1"/>
  <c r="AV63" i="26" s="1"/>
  <c r="AW63" i="26" s="1"/>
  <c r="AX63" i="26" s="1"/>
  <c r="AY63" i="26" s="1"/>
  <c r="AZ63" i="26" s="1"/>
  <c r="BA63" i="26" s="1"/>
  <c r="BB63" i="26" s="1"/>
  <c r="BC63" i="26" s="1"/>
  <c r="BD63" i="26" s="1"/>
  <c r="BE63" i="26" s="1"/>
  <c r="BF63" i="26" s="1"/>
  <c r="BG63" i="26" s="1"/>
  <c r="BH63" i="26" s="1"/>
  <c r="BI63" i="26" s="1"/>
  <c r="BJ63" i="26" s="1"/>
  <c r="BK63" i="26" s="1"/>
  <c r="BL63" i="26" s="1"/>
  <c r="BM63" i="26" s="1"/>
  <c r="G62" i="26"/>
  <c r="H62" i="26"/>
  <c r="I62" i="26" s="1"/>
  <c r="J62" i="26" s="1"/>
  <c r="K62" i="26" s="1"/>
  <c r="L62" i="26" s="1"/>
  <c r="M62" i="26" s="1"/>
  <c r="N62" i="26" s="1"/>
  <c r="O62" i="26" s="1"/>
  <c r="P62" i="26" s="1"/>
  <c r="Q62" i="26" s="1"/>
  <c r="R62" i="26" s="1"/>
  <c r="S62" i="26" s="1"/>
  <c r="T62" i="26" s="1"/>
  <c r="U62" i="26" s="1"/>
  <c r="V62" i="26" s="1"/>
  <c r="W62" i="26" s="1"/>
  <c r="X62" i="26" s="1"/>
  <c r="Y62" i="26" s="1"/>
  <c r="Z62" i="26" s="1"/>
  <c r="AA62" i="26" s="1"/>
  <c r="AB62" i="26" s="1"/>
  <c r="AC62" i="26" s="1"/>
  <c r="AD62" i="26" s="1"/>
  <c r="AE62" i="26" s="1"/>
  <c r="AF62" i="26" s="1"/>
  <c r="AG62" i="26" s="1"/>
  <c r="AH62" i="26" s="1"/>
  <c r="AI62" i="26" s="1"/>
  <c r="AJ62" i="26" s="1"/>
  <c r="AK62" i="26" s="1"/>
  <c r="AL62" i="26" s="1"/>
  <c r="AM62" i="26" s="1"/>
  <c r="AN62" i="26" s="1"/>
  <c r="AO62" i="26" s="1"/>
  <c r="AP62" i="26" s="1"/>
  <c r="AQ62" i="26" s="1"/>
  <c r="AR62" i="26" s="1"/>
  <c r="AS62" i="26" s="1"/>
  <c r="AT62" i="26" s="1"/>
  <c r="AU62" i="26" s="1"/>
  <c r="AV62" i="26" s="1"/>
  <c r="AW62" i="26" s="1"/>
  <c r="AX62" i="26" s="1"/>
  <c r="AY62" i="26" s="1"/>
  <c r="AZ62" i="26" s="1"/>
  <c r="BA62" i="26" s="1"/>
  <c r="BB62" i="26" s="1"/>
  <c r="BC62" i="26" s="1"/>
  <c r="BD62" i="26" s="1"/>
  <c r="BE62" i="26" s="1"/>
  <c r="BF62" i="26" s="1"/>
  <c r="BG62" i="26" s="1"/>
  <c r="BH62" i="26" s="1"/>
  <c r="BI62" i="26" s="1"/>
  <c r="BJ62" i="26" s="1"/>
  <c r="BK62" i="26" s="1"/>
  <c r="BL62" i="26" s="1"/>
  <c r="BM62" i="26" s="1"/>
  <c r="F62" i="26"/>
  <c r="G57" i="26" l="1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AS57" i="26"/>
  <c r="AT57" i="26"/>
  <c r="AU57" i="26"/>
  <c r="AV57" i="26"/>
  <c r="AW57" i="26"/>
  <c r="AX57" i="26"/>
  <c r="AY57" i="26"/>
  <c r="AZ57" i="26"/>
  <c r="BA57" i="26"/>
  <c r="BB57" i="26"/>
  <c r="BC57" i="26"/>
  <c r="BD57" i="26"/>
  <c r="BE57" i="26"/>
  <c r="BF57" i="26"/>
  <c r="BG57" i="26"/>
  <c r="BH57" i="26"/>
  <c r="BI57" i="26"/>
  <c r="BJ57" i="26"/>
  <c r="BK57" i="26"/>
  <c r="BL57" i="26"/>
  <c r="BM57" i="26"/>
  <c r="G59" i="26"/>
  <c r="H59" i="26"/>
  <c r="I59" i="26"/>
  <c r="J59" i="26"/>
  <c r="K59" i="26"/>
  <c r="L59" i="26"/>
  <c r="M59" i="26"/>
  <c r="N59" i="26"/>
  <c r="O59" i="26"/>
  <c r="P59" i="26"/>
  <c r="Q59" i="26"/>
  <c r="R59" i="26"/>
  <c r="S59" i="26"/>
  <c r="T59" i="26"/>
  <c r="U59" i="26"/>
  <c r="V59" i="26"/>
  <c r="W59" i="26"/>
  <c r="X59" i="26"/>
  <c r="Y59" i="26"/>
  <c r="Z59" i="26"/>
  <c r="AA59" i="26"/>
  <c r="AB59" i="26"/>
  <c r="AC59" i="26"/>
  <c r="AD59" i="26"/>
  <c r="AE59" i="26"/>
  <c r="AF59" i="26"/>
  <c r="AG59" i="26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U59" i="26"/>
  <c r="AV59" i="26"/>
  <c r="AW59" i="26"/>
  <c r="AX59" i="26"/>
  <c r="AY59" i="26"/>
  <c r="AZ59" i="26"/>
  <c r="BA59" i="26"/>
  <c r="BB59" i="26"/>
  <c r="BC59" i="26"/>
  <c r="BD59" i="26"/>
  <c r="BE59" i="26"/>
  <c r="BF59" i="26"/>
  <c r="BG59" i="26"/>
  <c r="BH59" i="26"/>
  <c r="BI59" i="26"/>
  <c r="BJ59" i="26"/>
  <c r="BK59" i="26"/>
  <c r="BL59" i="26"/>
  <c r="BM59" i="26"/>
  <c r="F59" i="26"/>
  <c r="F57" i="26"/>
  <c r="H6" i="27"/>
  <c r="I6" i="27"/>
  <c r="J6" i="27"/>
  <c r="K6" i="27"/>
  <c r="L8" i="27" s="1"/>
  <c r="L18" i="27" s="1"/>
  <c r="L6" i="27"/>
  <c r="M8" i="27" s="1"/>
  <c r="M18" i="27" s="1"/>
  <c r="M6" i="27"/>
  <c r="N6" i="27"/>
  <c r="O6" i="27"/>
  <c r="P6" i="27"/>
  <c r="Q6" i="27"/>
  <c r="R6" i="27"/>
  <c r="S6" i="27"/>
  <c r="T8" i="27" s="1"/>
  <c r="T18" i="27" s="1"/>
  <c r="T6" i="27"/>
  <c r="U8" i="27" s="1"/>
  <c r="U18" i="27" s="1"/>
  <c r="U6" i="27"/>
  <c r="V6" i="27"/>
  <c r="W6" i="27"/>
  <c r="X6" i="27"/>
  <c r="Y6" i="27"/>
  <c r="Z6" i="27"/>
  <c r="AA6" i="27"/>
  <c r="AB8" i="27" s="1"/>
  <c r="AB18" i="27" s="1"/>
  <c r="AB6" i="27"/>
  <c r="AC8" i="27" s="1"/>
  <c r="AC18" i="27" s="1"/>
  <c r="AC6" i="27"/>
  <c r="AD6" i="27"/>
  <c r="AE6" i="27"/>
  <c r="AF6" i="27"/>
  <c r="AG6" i="27"/>
  <c r="AH6" i="27"/>
  <c r="AI6" i="27"/>
  <c r="AJ8" i="27" s="1"/>
  <c r="AJ18" i="27" s="1"/>
  <c r="AJ6" i="27"/>
  <c r="AK8" i="27" s="1"/>
  <c r="AK18" i="27" s="1"/>
  <c r="AK6" i="27"/>
  <c r="AL6" i="27"/>
  <c r="AM6" i="27"/>
  <c r="AN6" i="27"/>
  <c r="AO6" i="27"/>
  <c r="AP6" i="27"/>
  <c r="AQ6" i="27"/>
  <c r="AR8" i="27" s="1"/>
  <c r="AR18" i="27" s="1"/>
  <c r="AR6" i="27"/>
  <c r="AS8" i="27" s="1"/>
  <c r="AS18" i="27" s="1"/>
  <c r="AS6" i="27"/>
  <c r="AT6" i="27"/>
  <c r="AU6" i="27"/>
  <c r="AV6" i="27"/>
  <c r="AW6" i="27"/>
  <c r="AX6" i="27"/>
  <c r="AY6" i="27"/>
  <c r="AZ8" i="27" s="1"/>
  <c r="AZ18" i="27" s="1"/>
  <c r="AZ6" i="27"/>
  <c r="BA8" i="27" s="1"/>
  <c r="BA18" i="27" s="1"/>
  <c r="BA6" i="27"/>
  <c r="BB6" i="27"/>
  <c r="BC6" i="27"/>
  <c r="BD6" i="27"/>
  <c r="BE6" i="27"/>
  <c r="BF6" i="27"/>
  <c r="BG6" i="27"/>
  <c r="BH8" i="27" s="1"/>
  <c r="BH18" i="27" s="1"/>
  <c r="BH6" i="27"/>
  <c r="BI8" i="27" s="1"/>
  <c r="BI18" i="27" s="1"/>
  <c r="BI6" i="27"/>
  <c r="BJ6" i="27"/>
  <c r="BK6" i="27"/>
  <c r="BL6" i="27"/>
  <c r="BM6" i="27"/>
  <c r="H7" i="27"/>
  <c r="H8" i="27" s="1"/>
  <c r="H10" i="27" s="1"/>
  <c r="I7" i="27"/>
  <c r="I8" i="27" s="1"/>
  <c r="I10" i="27" s="1"/>
  <c r="J7" i="27"/>
  <c r="J8" i="27" s="1"/>
  <c r="K7" i="27"/>
  <c r="L7" i="27"/>
  <c r="M7" i="27"/>
  <c r="N7" i="27"/>
  <c r="O7" i="27"/>
  <c r="P7" i="27"/>
  <c r="P8" i="27" s="1"/>
  <c r="P10" i="27" s="1"/>
  <c r="Q7" i="27"/>
  <c r="Q8" i="27" s="1"/>
  <c r="Q10" i="27" s="1"/>
  <c r="R7" i="27"/>
  <c r="R8" i="27" s="1"/>
  <c r="S7" i="27"/>
  <c r="T7" i="27"/>
  <c r="U7" i="27"/>
  <c r="V7" i="27"/>
  <c r="W7" i="27"/>
  <c r="X7" i="27"/>
  <c r="X8" i="27" s="1"/>
  <c r="X10" i="27" s="1"/>
  <c r="Y7" i="27"/>
  <c r="Y8" i="27" s="1"/>
  <c r="Y10" i="27" s="1"/>
  <c r="Z7" i="27"/>
  <c r="Z8" i="27" s="1"/>
  <c r="AA7" i="27"/>
  <c r="AB7" i="27"/>
  <c r="AC7" i="27"/>
  <c r="AD7" i="27"/>
  <c r="AE7" i="27"/>
  <c r="AF7" i="27"/>
  <c r="AF8" i="27" s="1"/>
  <c r="AF10" i="27" s="1"/>
  <c r="AG7" i="27"/>
  <c r="AG8" i="27" s="1"/>
  <c r="AG10" i="27" s="1"/>
  <c r="AH7" i="27"/>
  <c r="AH8" i="27" s="1"/>
  <c r="AI7" i="27"/>
  <c r="AJ7" i="27"/>
  <c r="AK7" i="27"/>
  <c r="AL7" i="27"/>
  <c r="AM7" i="27"/>
  <c r="AN7" i="27"/>
  <c r="AN8" i="27" s="1"/>
  <c r="AN10" i="27" s="1"/>
  <c r="AO7" i="27"/>
  <c r="AO8" i="27" s="1"/>
  <c r="AO10" i="27" s="1"/>
  <c r="AP7" i="27"/>
  <c r="AP8" i="27" s="1"/>
  <c r="AQ7" i="27"/>
  <c r="AR7" i="27"/>
  <c r="AS7" i="27"/>
  <c r="AT7" i="27"/>
  <c r="AU7" i="27"/>
  <c r="AV7" i="27"/>
  <c r="AV8" i="27" s="1"/>
  <c r="AV10" i="27" s="1"/>
  <c r="AW7" i="27"/>
  <c r="AW8" i="27" s="1"/>
  <c r="AW10" i="27" s="1"/>
  <c r="AX7" i="27"/>
  <c r="AX8" i="27" s="1"/>
  <c r="AY7" i="27"/>
  <c r="AZ7" i="27"/>
  <c r="BA7" i="27"/>
  <c r="BB7" i="27"/>
  <c r="BC7" i="27"/>
  <c r="BD7" i="27"/>
  <c r="BD8" i="27" s="1"/>
  <c r="BD10" i="27" s="1"/>
  <c r="BE7" i="27"/>
  <c r="BE8" i="27" s="1"/>
  <c r="BE10" i="27" s="1"/>
  <c r="BF7" i="27"/>
  <c r="BF8" i="27" s="1"/>
  <c r="BG7" i="27"/>
  <c r="BH7" i="27"/>
  <c r="BI7" i="27"/>
  <c r="BJ7" i="27"/>
  <c r="BK7" i="27"/>
  <c r="BL7" i="27"/>
  <c r="BL8" i="27" s="1"/>
  <c r="BL10" i="27" s="1"/>
  <c r="BM7" i="27"/>
  <c r="BM8" i="27" s="1"/>
  <c r="BM10" i="27" s="1"/>
  <c r="N8" i="27"/>
  <c r="O8" i="27"/>
  <c r="V8" i="27"/>
  <c r="W8" i="27"/>
  <c r="AD8" i="27"/>
  <c r="AE8" i="27"/>
  <c r="AL8" i="27"/>
  <c r="AM8" i="27"/>
  <c r="AT8" i="27"/>
  <c r="AU8" i="27"/>
  <c r="BB8" i="27"/>
  <c r="BC8" i="27"/>
  <c r="BJ8" i="27"/>
  <c r="BK8" i="27"/>
  <c r="L10" i="27"/>
  <c r="M10" i="27"/>
  <c r="T10" i="27"/>
  <c r="AB10" i="27"/>
  <c r="AC10" i="27"/>
  <c r="AR10" i="27"/>
  <c r="AS10" i="27"/>
  <c r="AZ10" i="27"/>
  <c r="BH10" i="27"/>
  <c r="BI10" i="27"/>
  <c r="H13" i="27"/>
  <c r="I13" i="27"/>
  <c r="J13" i="27"/>
  <c r="J14" i="27" s="1"/>
  <c r="K13" i="27"/>
  <c r="K14" i="27" s="1"/>
  <c r="L13" i="27"/>
  <c r="L14" i="27" s="1"/>
  <c r="M13" i="27"/>
  <c r="M14" i="27" s="1"/>
  <c r="N13" i="27"/>
  <c r="O13" i="27"/>
  <c r="P13" i="27"/>
  <c r="Q13" i="27"/>
  <c r="R13" i="27"/>
  <c r="R14" i="27" s="1"/>
  <c r="S13" i="27"/>
  <c r="S14" i="27" s="1"/>
  <c r="T13" i="27"/>
  <c r="T14" i="27" s="1"/>
  <c r="U13" i="27"/>
  <c r="U14" i="27" s="1"/>
  <c r="V13" i="27"/>
  <c r="W13" i="27"/>
  <c r="X13" i="27"/>
  <c r="Y13" i="27"/>
  <c r="Z13" i="27"/>
  <c r="Z14" i="27" s="1"/>
  <c r="AA13" i="27"/>
  <c r="AA14" i="27" s="1"/>
  <c r="AB13" i="27"/>
  <c r="AB14" i="27" s="1"/>
  <c r="AC13" i="27"/>
  <c r="AC14" i="27" s="1"/>
  <c r="AD13" i="27"/>
  <c r="AE13" i="27"/>
  <c r="AF13" i="27"/>
  <c r="AG13" i="27"/>
  <c r="AH13" i="27"/>
  <c r="AH14" i="27" s="1"/>
  <c r="AI13" i="27"/>
  <c r="AI14" i="27" s="1"/>
  <c r="AJ13" i="27"/>
  <c r="AJ14" i="27" s="1"/>
  <c r="AK13" i="27"/>
  <c r="AK14" i="27" s="1"/>
  <c r="AL13" i="27"/>
  <c r="AM13" i="27"/>
  <c r="AN13" i="27"/>
  <c r="AO13" i="27"/>
  <c r="AP13" i="27"/>
  <c r="AP14" i="27" s="1"/>
  <c r="AQ13" i="27"/>
  <c r="AQ14" i="27" s="1"/>
  <c r="AR13" i="27"/>
  <c r="AR14" i="27" s="1"/>
  <c r="AS13" i="27"/>
  <c r="AS14" i="27" s="1"/>
  <c r="AT13" i="27"/>
  <c r="AU13" i="27"/>
  <c r="AV13" i="27"/>
  <c r="AW13" i="27"/>
  <c r="AX13" i="27"/>
  <c r="AX14" i="27" s="1"/>
  <c r="AY13" i="27"/>
  <c r="AY14" i="27" s="1"/>
  <c r="AZ13" i="27"/>
  <c r="AZ14" i="27" s="1"/>
  <c r="BA13" i="27"/>
  <c r="BA14" i="27" s="1"/>
  <c r="BB13" i="27"/>
  <c r="BC13" i="27"/>
  <c r="BD13" i="27"/>
  <c r="BE13" i="27"/>
  <c r="BF13" i="27"/>
  <c r="BF14" i="27" s="1"/>
  <c r="BG13" i="27"/>
  <c r="BG14" i="27" s="1"/>
  <c r="BH13" i="27"/>
  <c r="BH14" i="27" s="1"/>
  <c r="BI13" i="27"/>
  <c r="BI14" i="27" s="1"/>
  <c r="BJ13" i="27"/>
  <c r="BK13" i="27"/>
  <c r="BL13" i="27"/>
  <c r="BM13" i="27"/>
  <c r="H14" i="27"/>
  <c r="I14" i="27"/>
  <c r="N14" i="27"/>
  <c r="O14" i="27"/>
  <c r="P14" i="27"/>
  <c r="Q14" i="27"/>
  <c r="V14" i="27"/>
  <c r="W14" i="27"/>
  <c r="X14" i="27"/>
  <c r="Y14" i="27"/>
  <c r="AD14" i="27"/>
  <c r="AE14" i="27"/>
  <c r="AF14" i="27"/>
  <c r="AG14" i="27"/>
  <c r="AL14" i="27"/>
  <c r="AM14" i="27"/>
  <c r="AN14" i="27"/>
  <c r="AO14" i="27"/>
  <c r="AT14" i="27"/>
  <c r="AU14" i="27"/>
  <c r="AV14" i="27"/>
  <c r="AW14" i="27"/>
  <c r="BB14" i="27"/>
  <c r="BC14" i="27"/>
  <c r="BD14" i="27"/>
  <c r="BE14" i="27"/>
  <c r="BJ14" i="27"/>
  <c r="BK14" i="27"/>
  <c r="BL14" i="27"/>
  <c r="BM14" i="27"/>
  <c r="I18" i="27"/>
  <c r="P18" i="27"/>
  <c r="Q18" i="27"/>
  <c r="X18" i="27"/>
  <c r="Y18" i="27"/>
  <c r="AG18" i="27"/>
  <c r="AN18" i="27"/>
  <c r="AV18" i="27"/>
  <c r="BD18" i="27"/>
  <c r="BE18" i="27"/>
  <c r="BM18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N23" i="27"/>
  <c r="AO23" i="27"/>
  <c r="AP23" i="27"/>
  <c r="AQ23" i="27"/>
  <c r="AR23" i="27"/>
  <c r="AS23" i="27"/>
  <c r="AT23" i="27"/>
  <c r="AU23" i="27"/>
  <c r="AV23" i="27"/>
  <c r="AW23" i="27"/>
  <c r="AX23" i="27"/>
  <c r="AY23" i="27"/>
  <c r="AZ23" i="27"/>
  <c r="BA23" i="27"/>
  <c r="BB23" i="27"/>
  <c r="BC23" i="27"/>
  <c r="BD23" i="27"/>
  <c r="BE23" i="27"/>
  <c r="BF23" i="27"/>
  <c r="BG23" i="27"/>
  <c r="BH23" i="27"/>
  <c r="BI23" i="27"/>
  <c r="BJ23" i="27"/>
  <c r="BK23" i="27"/>
  <c r="BL23" i="27"/>
  <c r="BM23" i="27"/>
  <c r="H26" i="27"/>
  <c r="H41" i="27"/>
  <c r="I41" i="27"/>
  <c r="J41" i="27"/>
  <c r="J42" i="27" s="1"/>
  <c r="K41" i="27"/>
  <c r="L41" i="27"/>
  <c r="M41" i="27"/>
  <c r="M42" i="27" s="1"/>
  <c r="N41" i="27"/>
  <c r="O41" i="27"/>
  <c r="O42" i="27" s="1"/>
  <c r="P41" i="27"/>
  <c r="Q41" i="27"/>
  <c r="R41" i="27"/>
  <c r="R42" i="27" s="1"/>
  <c r="S41" i="27"/>
  <c r="S42" i="27" s="1"/>
  <c r="T41" i="27"/>
  <c r="U41" i="27"/>
  <c r="U42" i="27" s="1"/>
  <c r="V41" i="27"/>
  <c r="W41" i="27"/>
  <c r="W42" i="27" s="1"/>
  <c r="X41" i="27"/>
  <c r="Y41" i="27"/>
  <c r="Z41" i="27"/>
  <c r="Z42" i="27" s="1"/>
  <c r="AA41" i="27"/>
  <c r="AB41" i="27"/>
  <c r="AC41" i="27"/>
  <c r="AC42" i="27" s="1"/>
  <c r="AD41" i="27"/>
  <c r="AE41" i="27"/>
  <c r="AE42" i="27" s="1"/>
  <c r="AF41" i="27"/>
  <c r="AG41" i="27"/>
  <c r="AH41" i="27"/>
  <c r="AH42" i="27" s="1"/>
  <c r="AI41" i="27"/>
  <c r="AI42" i="27" s="1"/>
  <c r="AJ41" i="27"/>
  <c r="AK41" i="27"/>
  <c r="AK42" i="27" s="1"/>
  <c r="AL41" i="27"/>
  <c r="AM41" i="27"/>
  <c r="AM42" i="27" s="1"/>
  <c r="AN41" i="27"/>
  <c r="AO41" i="27"/>
  <c r="AP41" i="27"/>
  <c r="AP42" i="27" s="1"/>
  <c r="AQ41" i="27"/>
  <c r="AQ42" i="27" s="1"/>
  <c r="AR41" i="27"/>
  <c r="AS41" i="27"/>
  <c r="AS42" i="27" s="1"/>
  <c r="AT41" i="27"/>
  <c r="AU41" i="27"/>
  <c r="AU42" i="27" s="1"/>
  <c r="AV41" i="27"/>
  <c r="AW41" i="27"/>
  <c r="AX41" i="27"/>
  <c r="AX42" i="27" s="1"/>
  <c r="AY41" i="27"/>
  <c r="AZ42" i="27" s="1"/>
  <c r="AZ41" i="27"/>
  <c r="BA41" i="27"/>
  <c r="BA42" i="27" s="1"/>
  <c r="BB41" i="27"/>
  <c r="BC41" i="27"/>
  <c r="BC42" i="27" s="1"/>
  <c r="BD41" i="27"/>
  <c r="BE41" i="27"/>
  <c r="BF41" i="27"/>
  <c r="BF42" i="27" s="1"/>
  <c r="BG41" i="27"/>
  <c r="BG42" i="27" s="1"/>
  <c r="BH41" i="27"/>
  <c r="BI41" i="27"/>
  <c r="BI42" i="27" s="1"/>
  <c r="BJ41" i="27"/>
  <c r="BK41" i="27"/>
  <c r="BK42" i="27" s="1"/>
  <c r="BL41" i="27"/>
  <c r="BM41" i="27"/>
  <c r="H42" i="27"/>
  <c r="I42" i="27"/>
  <c r="K42" i="27"/>
  <c r="L42" i="27"/>
  <c r="P42" i="27"/>
  <c r="Q42" i="27"/>
  <c r="X42" i="27"/>
  <c r="Y42" i="27"/>
  <c r="AA42" i="27"/>
  <c r="AB42" i="27"/>
  <c r="AG42" i="27"/>
  <c r="AO42" i="27"/>
  <c r="AR42" i="27"/>
  <c r="AW42" i="27"/>
  <c r="AY42" i="27"/>
  <c r="BE42" i="27"/>
  <c r="BM42" i="27"/>
  <c r="G42" i="27"/>
  <c r="G41" i="27"/>
  <c r="F41" i="27"/>
  <c r="G27" i="27"/>
  <c r="G26" i="27"/>
  <c r="F27" i="27"/>
  <c r="G23" i="27"/>
  <c r="F23" i="27"/>
  <c r="G18" i="27"/>
  <c r="G13" i="27"/>
  <c r="G14" i="27" s="1"/>
  <c r="F14" i="27"/>
  <c r="F13" i="27"/>
  <c r="G10" i="27"/>
  <c r="G8" i="27"/>
  <c r="G6" i="27"/>
  <c r="G7" i="27"/>
  <c r="F7" i="27"/>
  <c r="F6" i="27"/>
  <c r="G46" i="25"/>
  <c r="H46" i="25"/>
  <c r="I46" i="25"/>
  <c r="J46" i="25"/>
  <c r="K46" i="25"/>
  <c r="K49" i="25" s="1"/>
  <c r="L46" i="25"/>
  <c r="L49" i="25" s="1"/>
  <c r="M46" i="25"/>
  <c r="N46" i="25"/>
  <c r="O46" i="25"/>
  <c r="P46" i="25"/>
  <c r="Q46" i="25"/>
  <c r="R46" i="25"/>
  <c r="S46" i="25"/>
  <c r="S49" i="25" s="1"/>
  <c r="T46" i="25"/>
  <c r="T49" i="25" s="1"/>
  <c r="U46" i="25"/>
  <c r="V46" i="25"/>
  <c r="W46" i="25"/>
  <c r="X46" i="25"/>
  <c r="Y46" i="25"/>
  <c r="Z46" i="25"/>
  <c r="AA46" i="25"/>
  <c r="AA49" i="25" s="1"/>
  <c r="AB46" i="25"/>
  <c r="AB49" i="25" s="1"/>
  <c r="AC46" i="25"/>
  <c r="AD46" i="25"/>
  <c r="AE46" i="25"/>
  <c r="AF46" i="25"/>
  <c r="AG46" i="25"/>
  <c r="AH46" i="25"/>
  <c r="AI46" i="25"/>
  <c r="AI49" i="25" s="1"/>
  <c r="AJ46" i="25"/>
  <c r="AJ49" i="25" s="1"/>
  <c r="AK46" i="25"/>
  <c r="AL46" i="25"/>
  <c r="AM46" i="25"/>
  <c r="AN46" i="25"/>
  <c r="AO46" i="25"/>
  <c r="AP46" i="25"/>
  <c r="AQ46" i="25"/>
  <c r="AQ49" i="25" s="1"/>
  <c r="AR46" i="25"/>
  <c r="AR49" i="25" s="1"/>
  <c r="AS46" i="25"/>
  <c r="AT46" i="25"/>
  <c r="AU46" i="25"/>
  <c r="AV46" i="25"/>
  <c r="AW46" i="25"/>
  <c r="AX46" i="25"/>
  <c r="AY46" i="25"/>
  <c r="AY49" i="25" s="1"/>
  <c r="AZ46" i="25"/>
  <c r="AZ49" i="25" s="1"/>
  <c r="BA46" i="25"/>
  <c r="BB46" i="25"/>
  <c r="BC46" i="25"/>
  <c r="BD46" i="25"/>
  <c r="BE46" i="25"/>
  <c r="BF46" i="25"/>
  <c r="BG46" i="25"/>
  <c r="BG49" i="25" s="1"/>
  <c r="BH46" i="25"/>
  <c r="BH49" i="25" s="1"/>
  <c r="BI46" i="25"/>
  <c r="BJ46" i="25"/>
  <c r="BK46" i="25"/>
  <c r="BL46" i="25"/>
  <c r="BM46" i="25"/>
  <c r="G47" i="25"/>
  <c r="G49" i="25" s="1"/>
  <c r="H47" i="25"/>
  <c r="H49" i="25" s="1"/>
  <c r="I47" i="25"/>
  <c r="J47" i="25"/>
  <c r="K47" i="25"/>
  <c r="L47" i="25"/>
  <c r="M47" i="25"/>
  <c r="N47" i="25"/>
  <c r="O47" i="25"/>
  <c r="O49" i="25" s="1"/>
  <c r="P47" i="25"/>
  <c r="P49" i="25" s="1"/>
  <c r="Q47" i="25"/>
  <c r="R47" i="25"/>
  <c r="S47" i="25"/>
  <c r="T47" i="25"/>
  <c r="U47" i="25"/>
  <c r="V47" i="25"/>
  <c r="W47" i="25"/>
  <c r="W49" i="25" s="1"/>
  <c r="X47" i="25"/>
  <c r="X49" i="25" s="1"/>
  <c r="Y47" i="25"/>
  <c r="Z47" i="25"/>
  <c r="AA47" i="25"/>
  <c r="AB47" i="25"/>
  <c r="AC47" i="25"/>
  <c r="AD47" i="25"/>
  <c r="AE47" i="25"/>
  <c r="AE49" i="25" s="1"/>
  <c r="AF47" i="25"/>
  <c r="AF49" i="25" s="1"/>
  <c r="AG47" i="25"/>
  <c r="AH47" i="25"/>
  <c r="AI47" i="25"/>
  <c r="AJ47" i="25"/>
  <c r="AK47" i="25"/>
  <c r="AL47" i="25"/>
  <c r="AM47" i="25"/>
  <c r="AM49" i="25" s="1"/>
  <c r="AN47" i="25"/>
  <c r="AN49" i="25" s="1"/>
  <c r="AO47" i="25"/>
  <c r="AP47" i="25"/>
  <c r="AQ47" i="25"/>
  <c r="AR47" i="25"/>
  <c r="AS47" i="25"/>
  <c r="AT47" i="25"/>
  <c r="AU47" i="25"/>
  <c r="AU49" i="25" s="1"/>
  <c r="AV47" i="25"/>
  <c r="AV49" i="25" s="1"/>
  <c r="AW47" i="25"/>
  <c r="AX47" i="25"/>
  <c r="AY47" i="25"/>
  <c r="AZ47" i="25"/>
  <c r="BA47" i="25"/>
  <c r="BB47" i="25"/>
  <c r="BC47" i="25"/>
  <c r="BC49" i="25" s="1"/>
  <c r="BD47" i="25"/>
  <c r="BD49" i="25" s="1"/>
  <c r="BE47" i="25"/>
  <c r="BF47" i="25"/>
  <c r="BG47" i="25"/>
  <c r="BH47" i="25"/>
  <c r="BI47" i="25"/>
  <c r="BJ47" i="25"/>
  <c r="BK47" i="25"/>
  <c r="BK49" i="25" s="1"/>
  <c r="BL47" i="25"/>
  <c r="BL49" i="25" s="1"/>
  <c r="BM47" i="25"/>
  <c r="G48" i="25"/>
  <c r="H48" i="25"/>
  <c r="I48" i="25"/>
  <c r="J48" i="25"/>
  <c r="K48" i="25"/>
  <c r="L48" i="25"/>
  <c r="M48" i="25"/>
  <c r="M49" i="25" s="1"/>
  <c r="N48" i="25"/>
  <c r="N49" i="25" s="1"/>
  <c r="O48" i="25"/>
  <c r="P48" i="25"/>
  <c r="Q48" i="25"/>
  <c r="R48" i="25"/>
  <c r="S48" i="25"/>
  <c r="T48" i="25"/>
  <c r="U48" i="25"/>
  <c r="U49" i="25" s="1"/>
  <c r="V48" i="25"/>
  <c r="V49" i="25" s="1"/>
  <c r="W48" i="25"/>
  <c r="X48" i="25"/>
  <c r="Y48" i="25"/>
  <c r="Z48" i="25"/>
  <c r="AA48" i="25"/>
  <c r="AB48" i="25"/>
  <c r="AC48" i="25"/>
  <c r="AC49" i="25" s="1"/>
  <c r="AD48" i="25"/>
  <c r="AD49" i="25" s="1"/>
  <c r="AE48" i="25"/>
  <c r="AF48" i="25"/>
  <c r="AG48" i="25"/>
  <c r="AH48" i="25"/>
  <c r="AI48" i="25"/>
  <c r="AJ48" i="25"/>
  <c r="AK48" i="25"/>
  <c r="AK49" i="25" s="1"/>
  <c r="AL48" i="25"/>
  <c r="AL49" i="25" s="1"/>
  <c r="AM48" i="25"/>
  <c r="AN48" i="25"/>
  <c r="AO48" i="25"/>
  <c r="AP48" i="25"/>
  <c r="AQ48" i="25"/>
  <c r="AR48" i="25"/>
  <c r="AS48" i="25"/>
  <c r="AS49" i="25" s="1"/>
  <c r="AT48" i="25"/>
  <c r="AT49" i="25" s="1"/>
  <c r="AU48" i="25"/>
  <c r="AV48" i="25"/>
  <c r="AW48" i="25"/>
  <c r="AX48" i="25"/>
  <c r="AY48" i="25"/>
  <c r="AZ48" i="25"/>
  <c r="BA48" i="25"/>
  <c r="BA49" i="25" s="1"/>
  <c r="BB48" i="25"/>
  <c r="BB49" i="25" s="1"/>
  <c r="BC48" i="25"/>
  <c r="BD48" i="25"/>
  <c r="BE48" i="25"/>
  <c r="BF48" i="25"/>
  <c r="BG48" i="25"/>
  <c r="BH48" i="25"/>
  <c r="BI48" i="25"/>
  <c r="BI49" i="25" s="1"/>
  <c r="BJ48" i="25"/>
  <c r="BJ49" i="25" s="1"/>
  <c r="BK48" i="25"/>
  <c r="BL48" i="25"/>
  <c r="BM48" i="25"/>
  <c r="I49" i="25"/>
  <c r="J49" i="25"/>
  <c r="Q49" i="25"/>
  <c r="R49" i="25"/>
  <c r="Y49" i="25"/>
  <c r="Z49" i="25"/>
  <c r="AG49" i="25"/>
  <c r="AH49" i="25"/>
  <c r="AO49" i="25"/>
  <c r="AP49" i="25"/>
  <c r="AW49" i="25"/>
  <c r="AX49" i="25"/>
  <c r="BE49" i="25"/>
  <c r="BF49" i="25"/>
  <c r="BM49" i="25"/>
  <c r="G52" i="25"/>
  <c r="H52" i="25"/>
  <c r="I52" i="25"/>
  <c r="J52" i="25"/>
  <c r="K52" i="25"/>
  <c r="L52" i="25"/>
  <c r="M52" i="25"/>
  <c r="N52" i="25"/>
  <c r="O52" i="25"/>
  <c r="P52" i="25"/>
  <c r="Q52" i="25"/>
  <c r="R52" i="25"/>
  <c r="S52" i="25"/>
  <c r="T52" i="25"/>
  <c r="U52" i="25"/>
  <c r="V52" i="25"/>
  <c r="W52" i="25"/>
  <c r="X52" i="25"/>
  <c r="Y52" i="25"/>
  <c r="Z52" i="25"/>
  <c r="AA52" i="25"/>
  <c r="AB52" i="25"/>
  <c r="AC52" i="25"/>
  <c r="AD52" i="25"/>
  <c r="AE52" i="25"/>
  <c r="AF52" i="25"/>
  <c r="AG52" i="25"/>
  <c r="AH52" i="25"/>
  <c r="AI52" i="25"/>
  <c r="AJ52" i="25"/>
  <c r="AK52" i="25"/>
  <c r="AL52" i="25"/>
  <c r="AM52" i="25"/>
  <c r="AN52" i="25"/>
  <c r="AO52" i="25"/>
  <c r="AP52" i="25"/>
  <c r="AQ52" i="25"/>
  <c r="AR52" i="25"/>
  <c r="AS52" i="25"/>
  <c r="AT52" i="25"/>
  <c r="AU52" i="25"/>
  <c r="AV52" i="25"/>
  <c r="AW52" i="25"/>
  <c r="AX52" i="25"/>
  <c r="AY52" i="25"/>
  <c r="AZ52" i="25"/>
  <c r="BA52" i="25"/>
  <c r="BB52" i="25"/>
  <c r="BC52" i="25"/>
  <c r="BD52" i="25"/>
  <c r="BE52" i="25"/>
  <c r="BF52" i="25"/>
  <c r="BG52" i="25"/>
  <c r="BH52" i="25"/>
  <c r="BI52" i="25"/>
  <c r="BJ52" i="25"/>
  <c r="BK52" i="25"/>
  <c r="BL52" i="25"/>
  <c r="BM52" i="25"/>
  <c r="G55" i="25"/>
  <c r="H55" i="25"/>
  <c r="I55" i="25"/>
  <c r="J55" i="25"/>
  <c r="K55" i="25"/>
  <c r="L55" i="25"/>
  <c r="M55" i="25"/>
  <c r="N55" i="25"/>
  <c r="O55" i="25"/>
  <c r="P55" i="25"/>
  <c r="Q55" i="25"/>
  <c r="R55" i="25"/>
  <c r="S55" i="25"/>
  <c r="T55" i="25"/>
  <c r="U55" i="25"/>
  <c r="V55" i="25"/>
  <c r="W55" i="25"/>
  <c r="X55" i="25"/>
  <c r="Y55" i="25"/>
  <c r="Z55" i="25"/>
  <c r="AA55" i="25"/>
  <c r="AB55" i="25"/>
  <c r="AC55" i="25"/>
  <c r="AD55" i="25"/>
  <c r="AE55" i="25"/>
  <c r="AF55" i="25"/>
  <c r="AG55" i="25"/>
  <c r="AH55" i="25"/>
  <c r="AI55" i="25"/>
  <c r="AJ55" i="25"/>
  <c r="AK55" i="25"/>
  <c r="AL55" i="25"/>
  <c r="AM55" i="25"/>
  <c r="AN55" i="25"/>
  <c r="AO55" i="25"/>
  <c r="AP55" i="25"/>
  <c r="AQ55" i="25"/>
  <c r="AR55" i="25"/>
  <c r="AS55" i="25"/>
  <c r="AT55" i="25"/>
  <c r="AU55" i="25"/>
  <c r="AV55" i="25"/>
  <c r="AW55" i="25"/>
  <c r="AX55" i="25"/>
  <c r="AY55" i="25"/>
  <c r="AZ55" i="25"/>
  <c r="BA55" i="25"/>
  <c r="BB55" i="25"/>
  <c r="BC55" i="25"/>
  <c r="BD55" i="25"/>
  <c r="BE55" i="25"/>
  <c r="BF55" i="25"/>
  <c r="BG55" i="25"/>
  <c r="BH55" i="25"/>
  <c r="BI55" i="25"/>
  <c r="BJ55" i="25"/>
  <c r="BK55" i="25"/>
  <c r="BL55" i="25"/>
  <c r="BM55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AI56" i="25"/>
  <c r="AJ56" i="25"/>
  <c r="AK56" i="25"/>
  <c r="AL56" i="25"/>
  <c r="AM56" i="25"/>
  <c r="AN56" i="25"/>
  <c r="AO56" i="25"/>
  <c r="AP56" i="25"/>
  <c r="AQ56" i="25"/>
  <c r="AR56" i="25"/>
  <c r="AS56" i="25"/>
  <c r="AT56" i="25"/>
  <c r="AU56" i="25"/>
  <c r="AV56" i="25"/>
  <c r="AW56" i="25"/>
  <c r="AX56" i="25"/>
  <c r="AY56" i="25"/>
  <c r="AZ56" i="25"/>
  <c r="BA56" i="25"/>
  <c r="BB56" i="25"/>
  <c r="BC56" i="25"/>
  <c r="BD56" i="25"/>
  <c r="BE56" i="25"/>
  <c r="BF56" i="25"/>
  <c r="BG56" i="25"/>
  <c r="BH56" i="25"/>
  <c r="BI56" i="25"/>
  <c r="BJ56" i="25"/>
  <c r="BK56" i="25"/>
  <c r="BL56" i="25"/>
  <c r="BM56" i="25"/>
  <c r="G60" i="25"/>
  <c r="H60" i="25"/>
  <c r="I60" i="25"/>
  <c r="J60" i="25"/>
  <c r="K60" i="25"/>
  <c r="L60" i="25"/>
  <c r="L62" i="25" s="1"/>
  <c r="L65" i="25" s="1"/>
  <c r="M60" i="25"/>
  <c r="M62" i="25" s="1"/>
  <c r="N60" i="25"/>
  <c r="O60" i="25"/>
  <c r="P60" i="25"/>
  <c r="Q60" i="25"/>
  <c r="R60" i="25"/>
  <c r="S60" i="25"/>
  <c r="T60" i="25"/>
  <c r="T62" i="25" s="1"/>
  <c r="T65" i="25" s="1"/>
  <c r="U60" i="25"/>
  <c r="U62" i="25" s="1"/>
  <c r="V60" i="25"/>
  <c r="W60" i="25"/>
  <c r="X60" i="25"/>
  <c r="Y60" i="25"/>
  <c r="Z60" i="25"/>
  <c r="AA60" i="25"/>
  <c r="AB60" i="25"/>
  <c r="AB62" i="25" s="1"/>
  <c r="AB65" i="25" s="1"/>
  <c r="AC60" i="25"/>
  <c r="AC62" i="25" s="1"/>
  <c r="AD60" i="25"/>
  <c r="AE60" i="25"/>
  <c r="AF60" i="25"/>
  <c r="AG60" i="25"/>
  <c r="AH60" i="25"/>
  <c r="AI60" i="25"/>
  <c r="AJ60" i="25"/>
  <c r="AJ62" i="25" s="1"/>
  <c r="AJ65" i="25" s="1"/>
  <c r="AK60" i="25"/>
  <c r="AK62" i="25" s="1"/>
  <c r="AL60" i="25"/>
  <c r="AM60" i="25"/>
  <c r="AN60" i="25"/>
  <c r="AO60" i="25"/>
  <c r="AP60" i="25"/>
  <c r="AQ60" i="25"/>
  <c r="AR60" i="25"/>
  <c r="AR62" i="25" s="1"/>
  <c r="AR65" i="25" s="1"/>
  <c r="AS60" i="25"/>
  <c r="AS62" i="25" s="1"/>
  <c r="AT60" i="25"/>
  <c r="AU60" i="25"/>
  <c r="AV60" i="25"/>
  <c r="AW60" i="25"/>
  <c r="AX60" i="25"/>
  <c r="AY60" i="25"/>
  <c r="AZ60" i="25"/>
  <c r="AZ62" i="25" s="1"/>
  <c r="AZ65" i="25" s="1"/>
  <c r="BA60" i="25"/>
  <c r="BA62" i="25" s="1"/>
  <c r="BB60" i="25"/>
  <c r="BC60" i="25"/>
  <c r="BD60" i="25"/>
  <c r="BE60" i="25"/>
  <c r="BF60" i="25"/>
  <c r="BG60" i="25"/>
  <c r="BH60" i="25"/>
  <c r="BH62" i="25" s="1"/>
  <c r="BH65" i="25" s="1"/>
  <c r="BI60" i="25"/>
  <c r="BI62" i="25" s="1"/>
  <c r="BJ60" i="25"/>
  <c r="BK60" i="25"/>
  <c r="BL60" i="25"/>
  <c r="BM60" i="25"/>
  <c r="G61" i="25"/>
  <c r="H61" i="25"/>
  <c r="I61" i="25"/>
  <c r="I62" i="25" s="1"/>
  <c r="I64" i="25" s="1"/>
  <c r="J61" i="25"/>
  <c r="J62" i="25" s="1"/>
  <c r="K61" i="25"/>
  <c r="K62" i="25" s="1"/>
  <c r="L61" i="25"/>
  <c r="M61" i="25"/>
  <c r="N61" i="25"/>
  <c r="O61" i="25"/>
  <c r="P61" i="25"/>
  <c r="Q61" i="25"/>
  <c r="Q62" i="25" s="1"/>
  <c r="Q64" i="25" s="1"/>
  <c r="R61" i="25"/>
  <c r="R62" i="25" s="1"/>
  <c r="S61" i="25"/>
  <c r="S62" i="25" s="1"/>
  <c r="T61" i="25"/>
  <c r="U61" i="25"/>
  <c r="V61" i="25"/>
  <c r="W61" i="25"/>
  <c r="X61" i="25"/>
  <c r="Y61" i="25"/>
  <c r="Y62" i="25" s="1"/>
  <c r="Y64" i="25" s="1"/>
  <c r="Z61" i="25"/>
  <c r="Z62" i="25" s="1"/>
  <c r="AA61" i="25"/>
  <c r="AA62" i="25" s="1"/>
  <c r="AB61" i="25"/>
  <c r="AC61" i="25"/>
  <c r="AD61" i="25"/>
  <c r="AE61" i="25"/>
  <c r="AF61" i="25"/>
  <c r="AG61" i="25"/>
  <c r="AG62" i="25" s="1"/>
  <c r="AG64" i="25" s="1"/>
  <c r="AH61" i="25"/>
  <c r="AH62" i="25" s="1"/>
  <c r="AI61" i="25"/>
  <c r="AI62" i="25" s="1"/>
  <c r="AJ61" i="25"/>
  <c r="AK61" i="25"/>
  <c r="AL61" i="25"/>
  <c r="AM61" i="25"/>
  <c r="AN61" i="25"/>
  <c r="AO61" i="25"/>
  <c r="AO62" i="25" s="1"/>
  <c r="AO64" i="25" s="1"/>
  <c r="AP61" i="25"/>
  <c r="AP62" i="25" s="1"/>
  <c r="AQ61" i="25"/>
  <c r="AQ62" i="25" s="1"/>
  <c r="AR61" i="25"/>
  <c r="AS61" i="25"/>
  <c r="AT61" i="25"/>
  <c r="AU61" i="25"/>
  <c r="AV61" i="25"/>
  <c r="AW61" i="25"/>
  <c r="AW62" i="25" s="1"/>
  <c r="AW64" i="25" s="1"/>
  <c r="AX61" i="25"/>
  <c r="AX62" i="25" s="1"/>
  <c r="AY61" i="25"/>
  <c r="AY62" i="25" s="1"/>
  <c r="AZ61" i="25"/>
  <c r="BA61" i="25"/>
  <c r="BB61" i="25"/>
  <c r="BC61" i="25"/>
  <c r="BD61" i="25"/>
  <c r="BE61" i="25"/>
  <c r="BE62" i="25" s="1"/>
  <c r="BE64" i="25" s="1"/>
  <c r="BF61" i="25"/>
  <c r="BF62" i="25" s="1"/>
  <c r="BG61" i="25"/>
  <c r="BG62" i="25" s="1"/>
  <c r="BH61" i="25"/>
  <c r="BI61" i="25"/>
  <c r="BJ61" i="25"/>
  <c r="BK61" i="25"/>
  <c r="BL61" i="25"/>
  <c r="BM61" i="25"/>
  <c r="BM62" i="25" s="1"/>
  <c r="BM64" i="25" s="1"/>
  <c r="G62" i="25"/>
  <c r="H62" i="25"/>
  <c r="H64" i="25" s="1"/>
  <c r="N62" i="25"/>
  <c r="N65" i="25" s="1"/>
  <c r="O62" i="25"/>
  <c r="P62" i="25"/>
  <c r="P64" i="25" s="1"/>
  <c r="V62" i="25"/>
  <c r="V65" i="25" s="1"/>
  <c r="W62" i="25"/>
  <c r="X62" i="25"/>
  <c r="X64" i="25" s="1"/>
  <c r="AD62" i="25"/>
  <c r="AD65" i="25" s="1"/>
  <c r="AE62" i="25"/>
  <c r="AF62" i="25"/>
  <c r="AF64" i="25" s="1"/>
  <c r="AL62" i="25"/>
  <c r="AL65" i="25" s="1"/>
  <c r="AM62" i="25"/>
  <c r="AN62" i="25"/>
  <c r="AN64" i="25" s="1"/>
  <c r="AT62" i="25"/>
  <c r="AT65" i="25" s="1"/>
  <c r="AU62" i="25"/>
  <c r="AV62" i="25"/>
  <c r="AV64" i="25" s="1"/>
  <c r="BB62" i="25"/>
  <c r="BB65" i="25" s="1"/>
  <c r="BC62" i="25"/>
  <c r="BD62" i="25"/>
  <c r="BD64" i="25" s="1"/>
  <c r="BJ62" i="25"/>
  <c r="BJ65" i="25" s="1"/>
  <c r="BK62" i="25"/>
  <c r="BL62" i="25"/>
  <c r="BL64" i="25" s="1"/>
  <c r="L64" i="25"/>
  <c r="H65" i="25"/>
  <c r="I65" i="25"/>
  <c r="P65" i="25"/>
  <c r="X65" i="25"/>
  <c r="AF65" i="25"/>
  <c r="AN65" i="25"/>
  <c r="AO65" i="25"/>
  <c r="AV65" i="25"/>
  <c r="BD65" i="25"/>
  <c r="BL65" i="25"/>
  <c r="G68" i="25"/>
  <c r="H68" i="25"/>
  <c r="I68" i="25"/>
  <c r="J68" i="25"/>
  <c r="K68" i="25"/>
  <c r="L68" i="25"/>
  <c r="M68" i="25"/>
  <c r="M70" i="25" s="1"/>
  <c r="N68" i="25"/>
  <c r="N70" i="25" s="1"/>
  <c r="O68" i="25"/>
  <c r="P68" i="25"/>
  <c r="Q68" i="25"/>
  <c r="R68" i="25"/>
  <c r="S68" i="25"/>
  <c r="T68" i="25"/>
  <c r="U68" i="25"/>
  <c r="U70" i="25" s="1"/>
  <c r="V68" i="25"/>
  <c r="V70" i="25" s="1"/>
  <c r="W68" i="25"/>
  <c r="X68" i="25"/>
  <c r="Y68" i="25"/>
  <c r="Z68" i="25"/>
  <c r="AA68" i="25"/>
  <c r="AB68" i="25"/>
  <c r="AC68" i="25"/>
  <c r="AC70" i="25" s="1"/>
  <c r="AD68" i="25"/>
  <c r="AD70" i="25" s="1"/>
  <c r="AE68" i="25"/>
  <c r="AF68" i="25"/>
  <c r="AG68" i="25"/>
  <c r="AH68" i="25"/>
  <c r="AI68" i="25"/>
  <c r="AJ68" i="25"/>
  <c r="AK68" i="25"/>
  <c r="AK70" i="25" s="1"/>
  <c r="AL68" i="25"/>
  <c r="AL70" i="25" s="1"/>
  <c r="AM68" i="25"/>
  <c r="AN68" i="25"/>
  <c r="AO68" i="25"/>
  <c r="AP68" i="25"/>
  <c r="AQ68" i="25"/>
  <c r="AR68" i="25"/>
  <c r="AS68" i="25"/>
  <c r="AS70" i="25" s="1"/>
  <c r="AT68" i="25"/>
  <c r="AT70" i="25" s="1"/>
  <c r="AU68" i="25"/>
  <c r="AV68" i="25"/>
  <c r="AW68" i="25"/>
  <c r="AX68" i="25"/>
  <c r="AY68" i="25"/>
  <c r="AZ68" i="25"/>
  <c r="BA68" i="25"/>
  <c r="BA70" i="25" s="1"/>
  <c r="BB68" i="25"/>
  <c r="BB70" i="25" s="1"/>
  <c r="BC68" i="25"/>
  <c r="BD68" i="25"/>
  <c r="BE68" i="25"/>
  <c r="BF68" i="25"/>
  <c r="BG68" i="25"/>
  <c r="BH68" i="25"/>
  <c r="BI68" i="25"/>
  <c r="BI70" i="25" s="1"/>
  <c r="BJ68" i="25"/>
  <c r="BJ70" i="25" s="1"/>
  <c r="BK68" i="25"/>
  <c r="BL68" i="25"/>
  <c r="BM68" i="25"/>
  <c r="G69" i="25"/>
  <c r="H69" i="25"/>
  <c r="I69" i="25"/>
  <c r="J69" i="25"/>
  <c r="J70" i="25" s="1"/>
  <c r="K69" i="25"/>
  <c r="K70" i="25" s="1"/>
  <c r="L69" i="25"/>
  <c r="L70" i="25" s="1"/>
  <c r="M69" i="25"/>
  <c r="N69" i="25"/>
  <c r="O69" i="25"/>
  <c r="P69" i="25"/>
  <c r="Q69" i="25"/>
  <c r="R69" i="25"/>
  <c r="R70" i="25" s="1"/>
  <c r="S69" i="25"/>
  <c r="S70" i="25" s="1"/>
  <c r="T69" i="25"/>
  <c r="T70" i="25" s="1"/>
  <c r="U69" i="25"/>
  <c r="V69" i="25"/>
  <c r="W69" i="25"/>
  <c r="X69" i="25"/>
  <c r="Y69" i="25"/>
  <c r="Z69" i="25"/>
  <c r="Z70" i="25" s="1"/>
  <c r="AA69" i="25"/>
  <c r="AA70" i="25" s="1"/>
  <c r="AB69" i="25"/>
  <c r="AB70" i="25" s="1"/>
  <c r="AC69" i="25"/>
  <c r="AD69" i="25"/>
  <c r="AE69" i="25"/>
  <c r="AF69" i="25"/>
  <c r="AG69" i="25"/>
  <c r="AH69" i="25"/>
  <c r="AH70" i="25" s="1"/>
  <c r="AI69" i="25"/>
  <c r="AI70" i="25" s="1"/>
  <c r="AJ69" i="25"/>
  <c r="AJ70" i="25" s="1"/>
  <c r="AK69" i="25"/>
  <c r="AL69" i="25"/>
  <c r="AM69" i="25"/>
  <c r="AN69" i="25"/>
  <c r="AO69" i="25"/>
  <c r="AP69" i="25"/>
  <c r="AP70" i="25" s="1"/>
  <c r="AQ69" i="25"/>
  <c r="AQ70" i="25" s="1"/>
  <c r="AR69" i="25"/>
  <c r="AR70" i="25" s="1"/>
  <c r="AS69" i="25"/>
  <c r="AT69" i="25"/>
  <c r="AU69" i="25"/>
  <c r="AV69" i="25"/>
  <c r="AW69" i="25"/>
  <c r="AX69" i="25"/>
  <c r="AX70" i="25" s="1"/>
  <c r="AY69" i="25"/>
  <c r="AY70" i="25" s="1"/>
  <c r="AZ69" i="25"/>
  <c r="AZ70" i="25" s="1"/>
  <c r="BA69" i="25"/>
  <c r="BB69" i="25"/>
  <c r="BC69" i="25"/>
  <c r="BD69" i="25"/>
  <c r="BE69" i="25"/>
  <c r="BF69" i="25"/>
  <c r="BF70" i="25" s="1"/>
  <c r="BG69" i="25"/>
  <c r="BG70" i="25" s="1"/>
  <c r="BH69" i="25"/>
  <c r="BH70" i="25" s="1"/>
  <c r="BI69" i="25"/>
  <c r="BJ69" i="25"/>
  <c r="BK69" i="25"/>
  <c r="BL69" i="25"/>
  <c r="BM69" i="25"/>
  <c r="G70" i="25"/>
  <c r="H70" i="25"/>
  <c r="I70" i="25"/>
  <c r="O70" i="25"/>
  <c r="P70" i="25"/>
  <c r="Q70" i="25"/>
  <c r="W70" i="25"/>
  <c r="X70" i="25"/>
  <c r="Y70" i="25"/>
  <c r="AE70" i="25"/>
  <c r="AF70" i="25"/>
  <c r="AG70" i="25"/>
  <c r="AM70" i="25"/>
  <c r="AN70" i="25"/>
  <c r="AO70" i="25"/>
  <c r="AU70" i="25"/>
  <c r="AV70" i="25"/>
  <c r="AW70" i="25"/>
  <c r="BC70" i="25"/>
  <c r="BD70" i="25"/>
  <c r="BE70" i="25"/>
  <c r="BK70" i="25"/>
  <c r="BL70" i="25"/>
  <c r="BM70" i="25"/>
  <c r="F70" i="25"/>
  <c r="F69" i="25"/>
  <c r="F68" i="25"/>
  <c r="F65" i="25"/>
  <c r="F64" i="25"/>
  <c r="F62" i="25"/>
  <c r="F60" i="25"/>
  <c r="F61" i="25"/>
  <c r="F56" i="25"/>
  <c r="F55" i="25"/>
  <c r="F52" i="25"/>
  <c r="F49" i="25"/>
  <c r="F48" i="25"/>
  <c r="F47" i="25"/>
  <c r="F46" i="25"/>
  <c r="G43" i="25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F43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AZ27" i="25"/>
  <c r="BA27" i="25"/>
  <c r="BB27" i="25"/>
  <c r="BC27" i="25"/>
  <c r="BD27" i="25"/>
  <c r="BE27" i="25"/>
  <c r="BF27" i="25"/>
  <c r="BG27" i="25"/>
  <c r="BH27" i="25"/>
  <c r="BI27" i="25"/>
  <c r="BJ27" i="25"/>
  <c r="BK27" i="25"/>
  <c r="BL27" i="25"/>
  <c r="BM27" i="25"/>
  <c r="G28" i="25"/>
  <c r="G31" i="25" s="1"/>
  <c r="H28" i="25"/>
  <c r="I28" i="25"/>
  <c r="J28" i="25"/>
  <c r="K28" i="25"/>
  <c r="K31" i="25" s="1"/>
  <c r="L28" i="25"/>
  <c r="M28" i="25"/>
  <c r="N28" i="25"/>
  <c r="O28" i="25"/>
  <c r="O31" i="25" s="1"/>
  <c r="P28" i="25"/>
  <c r="Q28" i="25"/>
  <c r="R28" i="25"/>
  <c r="S28" i="25"/>
  <c r="S31" i="25" s="1"/>
  <c r="T28" i="25"/>
  <c r="U28" i="25"/>
  <c r="V28" i="25"/>
  <c r="W28" i="25"/>
  <c r="W31" i="25" s="1"/>
  <c r="X28" i="25"/>
  <c r="Y28" i="25"/>
  <c r="Z28" i="25"/>
  <c r="AA28" i="25"/>
  <c r="AA31" i="25" s="1"/>
  <c r="AB28" i="25"/>
  <c r="AC28" i="25"/>
  <c r="AD28" i="25"/>
  <c r="AE28" i="25"/>
  <c r="AE31" i="25" s="1"/>
  <c r="AF28" i="25"/>
  <c r="AG28" i="25"/>
  <c r="AH28" i="25"/>
  <c r="AI28" i="25"/>
  <c r="AI31" i="25" s="1"/>
  <c r="AJ28" i="25"/>
  <c r="AK28" i="25"/>
  <c r="AL28" i="25"/>
  <c r="AM28" i="25"/>
  <c r="AM31" i="25" s="1"/>
  <c r="AN28" i="25"/>
  <c r="AO28" i="25"/>
  <c r="AP28" i="25"/>
  <c r="AQ28" i="25"/>
  <c r="AQ31" i="25" s="1"/>
  <c r="AR28" i="25"/>
  <c r="AS28" i="25"/>
  <c r="AT28" i="25"/>
  <c r="AU28" i="25"/>
  <c r="AU31" i="25" s="1"/>
  <c r="AV28" i="25"/>
  <c r="AW28" i="25"/>
  <c r="AX28" i="25"/>
  <c r="AY28" i="25"/>
  <c r="AY31" i="25" s="1"/>
  <c r="AZ28" i="25"/>
  <c r="BA28" i="25"/>
  <c r="BB28" i="25"/>
  <c r="BC28" i="25"/>
  <c r="BC31" i="25" s="1"/>
  <c r="BD28" i="25"/>
  <c r="BE28" i="25"/>
  <c r="BF28" i="25"/>
  <c r="BG28" i="25"/>
  <c r="BG31" i="25" s="1"/>
  <c r="BH28" i="25"/>
  <c r="BI28" i="25"/>
  <c r="BJ28" i="25"/>
  <c r="BK28" i="25"/>
  <c r="BK31" i="25" s="1"/>
  <c r="BL28" i="25"/>
  <c r="BM28" i="25"/>
  <c r="G29" i="25"/>
  <c r="H29" i="25"/>
  <c r="H31" i="25" s="1"/>
  <c r="I29" i="25"/>
  <c r="J29" i="25"/>
  <c r="K29" i="25"/>
  <c r="L29" i="25"/>
  <c r="L31" i="25" s="1"/>
  <c r="M29" i="25"/>
  <c r="N29" i="25"/>
  <c r="O29" i="25"/>
  <c r="P29" i="25"/>
  <c r="P31" i="25" s="1"/>
  <c r="Q29" i="25"/>
  <c r="R29" i="25"/>
  <c r="S29" i="25"/>
  <c r="T29" i="25"/>
  <c r="T31" i="25" s="1"/>
  <c r="U29" i="25"/>
  <c r="V29" i="25"/>
  <c r="W29" i="25"/>
  <c r="X29" i="25"/>
  <c r="X31" i="25" s="1"/>
  <c r="Y29" i="25"/>
  <c r="Z29" i="25"/>
  <c r="AA29" i="25"/>
  <c r="AB29" i="25"/>
  <c r="AB31" i="25" s="1"/>
  <c r="AC29" i="25"/>
  <c r="AD29" i="25"/>
  <c r="AE29" i="25"/>
  <c r="AF29" i="25"/>
  <c r="AF31" i="25" s="1"/>
  <c r="AG29" i="25"/>
  <c r="AH29" i="25"/>
  <c r="AI29" i="25"/>
  <c r="AJ29" i="25"/>
  <c r="AJ31" i="25" s="1"/>
  <c r="AK29" i="25"/>
  <c r="AL29" i="25"/>
  <c r="AM29" i="25"/>
  <c r="AN29" i="25"/>
  <c r="AN31" i="25" s="1"/>
  <c r="AO29" i="25"/>
  <c r="AP29" i="25"/>
  <c r="AQ29" i="25"/>
  <c r="AR29" i="25"/>
  <c r="AR31" i="25" s="1"/>
  <c r="AS29" i="25"/>
  <c r="AT29" i="25"/>
  <c r="AU29" i="25"/>
  <c r="AV29" i="25"/>
  <c r="AV31" i="25" s="1"/>
  <c r="AW29" i="25"/>
  <c r="AX29" i="25"/>
  <c r="AY29" i="25"/>
  <c r="AZ29" i="25"/>
  <c r="AZ31" i="25" s="1"/>
  <c r="BA29" i="25"/>
  <c r="BB29" i="25"/>
  <c r="BC29" i="25"/>
  <c r="BD29" i="25"/>
  <c r="BD31" i="25" s="1"/>
  <c r="BE29" i="25"/>
  <c r="BF29" i="25"/>
  <c r="BG29" i="25"/>
  <c r="BH29" i="25"/>
  <c r="BH31" i="25" s="1"/>
  <c r="BI29" i="25"/>
  <c r="BJ29" i="25"/>
  <c r="BK29" i="25"/>
  <c r="BL29" i="25"/>
  <c r="BL31" i="25" s="1"/>
  <c r="BM29" i="25"/>
  <c r="G30" i="25"/>
  <c r="H30" i="25"/>
  <c r="I30" i="25"/>
  <c r="I31" i="25" s="1"/>
  <c r="J30" i="25"/>
  <c r="K30" i="25"/>
  <c r="L30" i="25"/>
  <c r="M30" i="25"/>
  <c r="M31" i="25" s="1"/>
  <c r="N30" i="25"/>
  <c r="O30" i="25"/>
  <c r="P30" i="25"/>
  <c r="Q30" i="25"/>
  <c r="Q31" i="25" s="1"/>
  <c r="R30" i="25"/>
  <c r="S30" i="25"/>
  <c r="T30" i="25"/>
  <c r="U30" i="25"/>
  <c r="U31" i="25" s="1"/>
  <c r="V30" i="25"/>
  <c r="W30" i="25"/>
  <c r="X30" i="25"/>
  <c r="Y30" i="25"/>
  <c r="Y31" i="25" s="1"/>
  <c r="Z30" i="25"/>
  <c r="AA30" i="25"/>
  <c r="AB30" i="25"/>
  <c r="AC30" i="25"/>
  <c r="AC31" i="25" s="1"/>
  <c r="AD30" i="25"/>
  <c r="AE30" i="25"/>
  <c r="AF30" i="25"/>
  <c r="AG30" i="25"/>
  <c r="AG31" i="25" s="1"/>
  <c r="AH30" i="25"/>
  <c r="AI30" i="25"/>
  <c r="AJ30" i="25"/>
  <c r="AK30" i="25"/>
  <c r="AK31" i="25" s="1"/>
  <c r="AL30" i="25"/>
  <c r="AM30" i="25"/>
  <c r="AN30" i="25"/>
  <c r="AO30" i="25"/>
  <c r="AO31" i="25" s="1"/>
  <c r="AP30" i="25"/>
  <c r="AQ30" i="25"/>
  <c r="AR30" i="25"/>
  <c r="AS30" i="25"/>
  <c r="AS31" i="25" s="1"/>
  <c r="AT30" i="25"/>
  <c r="AU30" i="25"/>
  <c r="AV30" i="25"/>
  <c r="AW30" i="25"/>
  <c r="AW31" i="25" s="1"/>
  <c r="AX30" i="25"/>
  <c r="AY30" i="25"/>
  <c r="AZ30" i="25"/>
  <c r="BA30" i="25"/>
  <c r="BA31" i="25" s="1"/>
  <c r="BB30" i="25"/>
  <c r="BC30" i="25"/>
  <c r="BD30" i="25"/>
  <c r="BE30" i="25"/>
  <c r="BE31" i="25" s="1"/>
  <c r="BF30" i="25"/>
  <c r="BG30" i="25"/>
  <c r="BH30" i="25"/>
  <c r="BI30" i="25"/>
  <c r="BI31" i="25" s="1"/>
  <c r="BJ30" i="25"/>
  <c r="BK30" i="25"/>
  <c r="BL30" i="25"/>
  <c r="BM30" i="25"/>
  <c r="BM31" i="25" s="1"/>
  <c r="J31" i="25"/>
  <c r="N31" i="25"/>
  <c r="R31" i="25"/>
  <c r="V31" i="25"/>
  <c r="Z31" i="25"/>
  <c r="AD31" i="25"/>
  <c r="AH31" i="25"/>
  <c r="AL31" i="25"/>
  <c r="AP31" i="25"/>
  <c r="AT31" i="25"/>
  <c r="AX31" i="25"/>
  <c r="BB31" i="25"/>
  <c r="BF31" i="25"/>
  <c r="BJ31" i="25"/>
  <c r="F31" i="25"/>
  <c r="F28" i="25"/>
  <c r="F29" i="25"/>
  <c r="F30" i="25"/>
  <c r="F27" i="25"/>
  <c r="G21" i="25"/>
  <c r="H21" i="25"/>
  <c r="I21" i="25" s="1"/>
  <c r="J21" i="25" s="1"/>
  <c r="K21" i="25" s="1"/>
  <c r="L21" i="25" s="1"/>
  <c r="M21" i="25" s="1"/>
  <c r="N21" i="25" s="1"/>
  <c r="O21" i="25" s="1"/>
  <c r="P21" i="25" s="1"/>
  <c r="Q21" i="25" s="1"/>
  <c r="R21" i="25" s="1"/>
  <c r="S21" i="25" s="1"/>
  <c r="T21" i="25" s="1"/>
  <c r="U21" i="25" s="1"/>
  <c r="V21" i="25" s="1"/>
  <c r="W21" i="25" s="1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BB21" i="25" s="1"/>
  <c r="BC21" i="25" s="1"/>
  <c r="BD21" i="25" s="1"/>
  <c r="BE21" i="25" s="1"/>
  <c r="BF21" i="25" s="1"/>
  <c r="BG21" i="25" s="1"/>
  <c r="BH21" i="25" s="1"/>
  <c r="BI21" i="25" s="1"/>
  <c r="BJ21" i="25" s="1"/>
  <c r="BK21" i="25" s="1"/>
  <c r="BL21" i="25" s="1"/>
  <c r="BM21" i="25" s="1"/>
  <c r="G22" i="25"/>
  <c r="H22" i="25" s="1"/>
  <c r="I22" i="25" s="1"/>
  <c r="J22" i="25" s="1"/>
  <c r="K22" i="25" s="1"/>
  <c r="L22" i="25" s="1"/>
  <c r="M22" i="25" s="1"/>
  <c r="N22" i="25" s="1"/>
  <c r="O22" i="25" s="1"/>
  <c r="P22" i="25" s="1"/>
  <c r="Q22" i="25" s="1"/>
  <c r="R22" i="25" s="1"/>
  <c r="S22" i="25" s="1"/>
  <c r="T22" i="25" s="1"/>
  <c r="U22" i="25" s="1"/>
  <c r="V22" i="25" s="1"/>
  <c r="W22" i="25" s="1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BB22" i="25" s="1"/>
  <c r="BC22" i="25" s="1"/>
  <c r="BD22" i="25" s="1"/>
  <c r="BE22" i="25" s="1"/>
  <c r="BF22" i="25" s="1"/>
  <c r="BG22" i="25" s="1"/>
  <c r="BH22" i="25" s="1"/>
  <c r="BI22" i="25" s="1"/>
  <c r="BJ22" i="25" s="1"/>
  <c r="BK22" i="25" s="1"/>
  <c r="BL22" i="25" s="1"/>
  <c r="BM22" i="25" s="1"/>
  <c r="G23" i="25"/>
  <c r="H23" i="25"/>
  <c r="I23" i="25" s="1"/>
  <c r="J23" i="25" s="1"/>
  <c r="K23" i="25" s="1"/>
  <c r="L23" i="25" s="1"/>
  <c r="M23" i="25" s="1"/>
  <c r="N23" i="25" s="1"/>
  <c r="O23" i="25" s="1"/>
  <c r="P23" i="25" s="1"/>
  <c r="Q23" i="25" s="1"/>
  <c r="R23" i="25" s="1"/>
  <c r="S23" i="25" s="1"/>
  <c r="T23" i="25" s="1"/>
  <c r="U23" i="25" s="1"/>
  <c r="V23" i="25" s="1"/>
  <c r="W23" i="25" s="1"/>
  <c r="X23" i="25" s="1"/>
  <c r="Y23" i="25" s="1"/>
  <c r="Z23" i="25" s="1"/>
  <c r="AA23" i="25" s="1"/>
  <c r="AB23" i="25" s="1"/>
  <c r="AC23" i="25" s="1"/>
  <c r="AD23" i="25" s="1"/>
  <c r="AE23" i="25" s="1"/>
  <c r="AF23" i="25" s="1"/>
  <c r="AG23" i="25" s="1"/>
  <c r="AH23" i="25" s="1"/>
  <c r="AI23" i="25" s="1"/>
  <c r="AJ23" i="25" s="1"/>
  <c r="AK23" i="25" s="1"/>
  <c r="AL23" i="25" s="1"/>
  <c r="AM23" i="25" s="1"/>
  <c r="AN23" i="25" s="1"/>
  <c r="AO23" i="25" s="1"/>
  <c r="AP23" i="25" s="1"/>
  <c r="AQ23" i="25" s="1"/>
  <c r="AR23" i="25" s="1"/>
  <c r="AS23" i="25" s="1"/>
  <c r="AT23" i="25" s="1"/>
  <c r="AU23" i="25" s="1"/>
  <c r="AV23" i="25" s="1"/>
  <c r="AW23" i="25" s="1"/>
  <c r="AX23" i="25" s="1"/>
  <c r="AY23" i="25" s="1"/>
  <c r="AZ23" i="25" s="1"/>
  <c r="BA23" i="25" s="1"/>
  <c r="BB23" i="25" s="1"/>
  <c r="BC23" i="25" s="1"/>
  <c r="BD23" i="25" s="1"/>
  <c r="BE23" i="25" s="1"/>
  <c r="BF23" i="25" s="1"/>
  <c r="BG23" i="25" s="1"/>
  <c r="BH23" i="25" s="1"/>
  <c r="BI23" i="25" s="1"/>
  <c r="BJ23" i="25" s="1"/>
  <c r="BK23" i="25" s="1"/>
  <c r="BL23" i="25" s="1"/>
  <c r="BM23" i="25" s="1"/>
  <c r="G24" i="25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Z24" i="25" s="1"/>
  <c r="AA24" i="25" s="1"/>
  <c r="AB24" i="25" s="1"/>
  <c r="AC24" i="25" s="1"/>
  <c r="AD24" i="25" s="1"/>
  <c r="AE24" i="25" s="1"/>
  <c r="AF24" i="25" s="1"/>
  <c r="AG24" i="25" s="1"/>
  <c r="AH24" i="25" s="1"/>
  <c r="AI24" i="25" s="1"/>
  <c r="AJ24" i="25" s="1"/>
  <c r="AK24" i="25" s="1"/>
  <c r="AL24" i="25" s="1"/>
  <c r="AM24" i="25" s="1"/>
  <c r="AN24" i="25" s="1"/>
  <c r="AO24" i="25" s="1"/>
  <c r="AP24" i="25" s="1"/>
  <c r="AQ24" i="25" s="1"/>
  <c r="AR24" i="25" s="1"/>
  <c r="AS24" i="25" s="1"/>
  <c r="AT24" i="25" s="1"/>
  <c r="AU24" i="25" s="1"/>
  <c r="AV24" i="25" s="1"/>
  <c r="AW24" i="25" s="1"/>
  <c r="AX24" i="25" s="1"/>
  <c r="AY24" i="25" s="1"/>
  <c r="AZ24" i="25" s="1"/>
  <c r="BA24" i="25" s="1"/>
  <c r="BB24" i="25" s="1"/>
  <c r="BC24" i="25" s="1"/>
  <c r="BD24" i="25" s="1"/>
  <c r="BE24" i="25" s="1"/>
  <c r="BF24" i="25" s="1"/>
  <c r="BG24" i="25" s="1"/>
  <c r="BH24" i="25" s="1"/>
  <c r="BI24" i="25" s="1"/>
  <c r="BJ24" i="25" s="1"/>
  <c r="BK24" i="25" s="1"/>
  <c r="BL24" i="25" s="1"/>
  <c r="BM24" i="25" s="1"/>
  <c r="F22" i="25"/>
  <c r="F23" i="25"/>
  <c r="F24" i="25"/>
  <c r="F21" i="25"/>
  <c r="G13" i="25"/>
  <c r="H13" i="25"/>
  <c r="I13" i="25"/>
  <c r="J13" i="25"/>
  <c r="K13" i="25"/>
  <c r="G14" i="25"/>
  <c r="H14" i="25"/>
  <c r="I14" i="25" s="1"/>
  <c r="G15" i="25"/>
  <c r="G17" i="25" s="1"/>
  <c r="H15" i="25"/>
  <c r="I15" i="25" s="1"/>
  <c r="J15" i="25" s="1"/>
  <c r="K15" i="25" s="1"/>
  <c r="L15" i="25" s="1"/>
  <c r="M15" i="25" s="1"/>
  <c r="N15" i="25" s="1"/>
  <c r="O15" i="25" s="1"/>
  <c r="P15" i="25" s="1"/>
  <c r="Q15" i="25" s="1"/>
  <c r="R15" i="25" s="1"/>
  <c r="S15" i="25" s="1"/>
  <c r="T15" i="25" s="1"/>
  <c r="U15" i="25" s="1"/>
  <c r="V15" i="25" s="1"/>
  <c r="W15" i="25" s="1"/>
  <c r="X15" i="25" s="1"/>
  <c r="Y15" i="25" s="1"/>
  <c r="Z15" i="25" s="1"/>
  <c r="AA15" i="25" s="1"/>
  <c r="AB15" i="25" s="1"/>
  <c r="AC15" i="25" s="1"/>
  <c r="AD15" i="25" s="1"/>
  <c r="AE15" i="25" s="1"/>
  <c r="AF15" i="25" s="1"/>
  <c r="AG15" i="25" s="1"/>
  <c r="AH15" i="25" s="1"/>
  <c r="AI15" i="25" s="1"/>
  <c r="AJ15" i="25" s="1"/>
  <c r="AK15" i="25" s="1"/>
  <c r="AL15" i="25" s="1"/>
  <c r="AM15" i="25" s="1"/>
  <c r="AN15" i="25" s="1"/>
  <c r="AO15" i="25" s="1"/>
  <c r="AP15" i="25" s="1"/>
  <c r="AQ15" i="25" s="1"/>
  <c r="AR15" i="25" s="1"/>
  <c r="AS15" i="25" s="1"/>
  <c r="AT15" i="25" s="1"/>
  <c r="AU15" i="25" s="1"/>
  <c r="AV15" i="25" s="1"/>
  <c r="AW15" i="25" s="1"/>
  <c r="AX15" i="25" s="1"/>
  <c r="AY15" i="25" s="1"/>
  <c r="AZ15" i="25" s="1"/>
  <c r="BA15" i="25" s="1"/>
  <c r="BB15" i="25" s="1"/>
  <c r="BC15" i="25" s="1"/>
  <c r="BD15" i="25" s="1"/>
  <c r="BE15" i="25" s="1"/>
  <c r="BF15" i="25" s="1"/>
  <c r="BG15" i="25" s="1"/>
  <c r="BH15" i="25" s="1"/>
  <c r="BI15" i="25" s="1"/>
  <c r="BJ15" i="25" s="1"/>
  <c r="BK15" i="25" s="1"/>
  <c r="BL15" i="25" s="1"/>
  <c r="BM15" i="25" s="1"/>
  <c r="G16" i="25"/>
  <c r="H16" i="25"/>
  <c r="I16" i="25" s="1"/>
  <c r="J16" i="25" s="1"/>
  <c r="K16" i="25" s="1"/>
  <c r="L16" i="25" s="1"/>
  <c r="M16" i="25" s="1"/>
  <c r="N16" i="25" s="1"/>
  <c r="O16" i="25" s="1"/>
  <c r="P16" i="25" s="1"/>
  <c r="Q16" i="25" s="1"/>
  <c r="R16" i="25" s="1"/>
  <c r="S16" i="25" s="1"/>
  <c r="T16" i="25" s="1"/>
  <c r="U16" i="25" s="1"/>
  <c r="V16" i="25" s="1"/>
  <c r="W16" i="25" s="1"/>
  <c r="X16" i="25" s="1"/>
  <c r="Y16" i="25" s="1"/>
  <c r="Z16" i="25" s="1"/>
  <c r="AA16" i="25" s="1"/>
  <c r="AB16" i="25" s="1"/>
  <c r="AC16" i="25" s="1"/>
  <c r="AD16" i="25" s="1"/>
  <c r="AE16" i="25" s="1"/>
  <c r="AF16" i="25" s="1"/>
  <c r="AG16" i="25" s="1"/>
  <c r="AH16" i="25" s="1"/>
  <c r="AI16" i="25" s="1"/>
  <c r="AJ16" i="25" s="1"/>
  <c r="AK16" i="25" s="1"/>
  <c r="AL16" i="25" s="1"/>
  <c r="AM16" i="25" s="1"/>
  <c r="AN16" i="25" s="1"/>
  <c r="AO16" i="25" s="1"/>
  <c r="AP16" i="25" s="1"/>
  <c r="AQ16" i="25" s="1"/>
  <c r="AR16" i="25" s="1"/>
  <c r="AS16" i="25" s="1"/>
  <c r="AT16" i="25" s="1"/>
  <c r="AU16" i="25" s="1"/>
  <c r="AV16" i="25" s="1"/>
  <c r="AW16" i="25" s="1"/>
  <c r="AX16" i="25" s="1"/>
  <c r="AY16" i="25" s="1"/>
  <c r="AZ16" i="25" s="1"/>
  <c r="BA16" i="25" s="1"/>
  <c r="BB16" i="25" s="1"/>
  <c r="BC16" i="25" s="1"/>
  <c r="BD16" i="25" s="1"/>
  <c r="BE16" i="25" s="1"/>
  <c r="BF16" i="25" s="1"/>
  <c r="BG16" i="25" s="1"/>
  <c r="BH16" i="25" s="1"/>
  <c r="BI16" i="25" s="1"/>
  <c r="BJ16" i="25" s="1"/>
  <c r="BK16" i="25" s="1"/>
  <c r="BL16" i="25" s="1"/>
  <c r="BM16" i="25" s="1"/>
  <c r="F17" i="25"/>
  <c r="F14" i="25"/>
  <c r="F15" i="25"/>
  <c r="F16" i="25"/>
  <c r="F13" i="25"/>
  <c r="E17" i="25"/>
  <c r="G128" i="24"/>
  <c r="H128" i="24"/>
  <c r="I128" i="24"/>
  <c r="J128" i="24"/>
  <c r="K128" i="24"/>
  <c r="L128" i="24"/>
  <c r="M128" i="24"/>
  <c r="N128" i="24"/>
  <c r="O128" i="24"/>
  <c r="P128" i="24"/>
  <c r="Q128" i="24"/>
  <c r="R128" i="24"/>
  <c r="S128" i="24"/>
  <c r="T128" i="24"/>
  <c r="U128" i="24"/>
  <c r="V128" i="24"/>
  <c r="W128" i="24"/>
  <c r="X128" i="24"/>
  <c r="Y128" i="24"/>
  <c r="Z128" i="24"/>
  <c r="AA128" i="24"/>
  <c r="AB128" i="24"/>
  <c r="AC128" i="24"/>
  <c r="AD128" i="24"/>
  <c r="AE128" i="24"/>
  <c r="AF128" i="24"/>
  <c r="AG128" i="24"/>
  <c r="AH128" i="24"/>
  <c r="AI128" i="24"/>
  <c r="AJ128" i="24"/>
  <c r="AK128" i="24"/>
  <c r="AL128" i="24"/>
  <c r="AM128" i="24"/>
  <c r="AN128" i="24"/>
  <c r="AO128" i="24"/>
  <c r="AP128" i="24"/>
  <c r="AQ128" i="24"/>
  <c r="AR128" i="24"/>
  <c r="AS128" i="24"/>
  <c r="AT128" i="24"/>
  <c r="AU128" i="24"/>
  <c r="AV128" i="24"/>
  <c r="AW128" i="24"/>
  <c r="AX128" i="24"/>
  <c r="AY128" i="24"/>
  <c r="AZ128" i="24"/>
  <c r="BA128" i="24"/>
  <c r="BB128" i="24"/>
  <c r="BC128" i="24"/>
  <c r="BD128" i="24"/>
  <c r="BE128" i="24"/>
  <c r="BF128" i="24"/>
  <c r="BG128" i="24"/>
  <c r="BH128" i="24"/>
  <c r="BI128" i="24"/>
  <c r="BJ128" i="24"/>
  <c r="BK128" i="24"/>
  <c r="BL128" i="24"/>
  <c r="BM128" i="24"/>
  <c r="G130" i="24"/>
  <c r="H130" i="24"/>
  <c r="I130" i="24"/>
  <c r="J130" i="24"/>
  <c r="K130" i="24"/>
  <c r="L130" i="24"/>
  <c r="M130" i="24"/>
  <c r="N130" i="24"/>
  <c r="O130" i="24"/>
  <c r="P130" i="24"/>
  <c r="Q130" i="24"/>
  <c r="R130" i="24"/>
  <c r="S130" i="24"/>
  <c r="T130" i="24"/>
  <c r="U130" i="24"/>
  <c r="V130" i="24"/>
  <c r="W130" i="24"/>
  <c r="X130" i="24"/>
  <c r="Y130" i="24"/>
  <c r="Z130" i="24"/>
  <c r="AA130" i="24"/>
  <c r="AB130" i="24"/>
  <c r="AC130" i="24"/>
  <c r="AD130" i="24"/>
  <c r="AE130" i="24"/>
  <c r="AF130" i="24"/>
  <c r="AG130" i="24"/>
  <c r="AH130" i="24"/>
  <c r="AI130" i="24"/>
  <c r="AJ130" i="24"/>
  <c r="AK130" i="24"/>
  <c r="AL130" i="24"/>
  <c r="AM130" i="24"/>
  <c r="AN130" i="24"/>
  <c r="AO130" i="24"/>
  <c r="AP130" i="24"/>
  <c r="AQ130" i="24"/>
  <c r="AR130" i="24"/>
  <c r="AS130" i="24"/>
  <c r="AT130" i="24"/>
  <c r="AU130" i="24"/>
  <c r="AV130" i="24"/>
  <c r="AW130" i="24"/>
  <c r="AX130" i="24"/>
  <c r="AY130" i="24"/>
  <c r="AZ130" i="24"/>
  <c r="BA130" i="24"/>
  <c r="BB130" i="24"/>
  <c r="BC130" i="24"/>
  <c r="BD130" i="24"/>
  <c r="BE130" i="24"/>
  <c r="BF130" i="24"/>
  <c r="BG130" i="24"/>
  <c r="BH130" i="24"/>
  <c r="BI130" i="24"/>
  <c r="BJ130" i="24"/>
  <c r="BK130" i="24"/>
  <c r="BL130" i="24"/>
  <c r="BM130" i="24"/>
  <c r="F130" i="24"/>
  <c r="F128" i="24"/>
  <c r="G125" i="24"/>
  <c r="H125" i="24" s="1"/>
  <c r="I125" i="24" s="1"/>
  <c r="J125" i="24" s="1"/>
  <c r="K125" i="24" s="1"/>
  <c r="L125" i="24" s="1"/>
  <c r="M125" i="24" s="1"/>
  <c r="N125" i="24" s="1"/>
  <c r="O125" i="24" s="1"/>
  <c r="P125" i="24" s="1"/>
  <c r="Q125" i="24" s="1"/>
  <c r="R125" i="24" s="1"/>
  <c r="S125" i="24" s="1"/>
  <c r="T125" i="24" s="1"/>
  <c r="U125" i="24" s="1"/>
  <c r="V125" i="24" s="1"/>
  <c r="W125" i="24" s="1"/>
  <c r="X125" i="24" s="1"/>
  <c r="Y125" i="24" s="1"/>
  <c r="Z125" i="24" s="1"/>
  <c r="AA125" i="24" s="1"/>
  <c r="AB125" i="24" s="1"/>
  <c r="AC125" i="24" s="1"/>
  <c r="AD125" i="24" s="1"/>
  <c r="AE125" i="24" s="1"/>
  <c r="AF125" i="24" s="1"/>
  <c r="AG125" i="24" s="1"/>
  <c r="AH125" i="24" s="1"/>
  <c r="AI125" i="24" s="1"/>
  <c r="AJ125" i="24" s="1"/>
  <c r="AK125" i="24" s="1"/>
  <c r="AL125" i="24" s="1"/>
  <c r="AM125" i="24" s="1"/>
  <c r="AN125" i="24" s="1"/>
  <c r="AO125" i="24" s="1"/>
  <c r="AP125" i="24" s="1"/>
  <c r="AQ125" i="24" s="1"/>
  <c r="AR125" i="24" s="1"/>
  <c r="AS125" i="24" s="1"/>
  <c r="AT125" i="24" s="1"/>
  <c r="AU125" i="24" s="1"/>
  <c r="AV125" i="24" s="1"/>
  <c r="AW125" i="24" s="1"/>
  <c r="AX125" i="24" s="1"/>
  <c r="AY125" i="24" s="1"/>
  <c r="AZ125" i="24" s="1"/>
  <c r="BA125" i="24" s="1"/>
  <c r="BB125" i="24" s="1"/>
  <c r="BC125" i="24" s="1"/>
  <c r="BD125" i="24" s="1"/>
  <c r="BE125" i="24" s="1"/>
  <c r="BF125" i="24" s="1"/>
  <c r="BG125" i="24" s="1"/>
  <c r="BH125" i="24" s="1"/>
  <c r="BI125" i="24" s="1"/>
  <c r="BJ125" i="24" s="1"/>
  <c r="BK125" i="24" s="1"/>
  <c r="BL125" i="24" s="1"/>
  <c r="BM125" i="24" s="1"/>
  <c r="G122" i="24"/>
  <c r="H122" i="24" s="1"/>
  <c r="I122" i="24" s="1"/>
  <c r="J122" i="24" s="1"/>
  <c r="K122" i="24" s="1"/>
  <c r="L122" i="24" s="1"/>
  <c r="M122" i="24" s="1"/>
  <c r="N122" i="24" s="1"/>
  <c r="O122" i="24" s="1"/>
  <c r="P122" i="24" s="1"/>
  <c r="Q122" i="24" s="1"/>
  <c r="R122" i="24" s="1"/>
  <c r="S122" i="24" s="1"/>
  <c r="T122" i="24" s="1"/>
  <c r="U122" i="24" s="1"/>
  <c r="V122" i="24" s="1"/>
  <c r="W122" i="24" s="1"/>
  <c r="X122" i="24" s="1"/>
  <c r="Y122" i="24" s="1"/>
  <c r="Z122" i="24" s="1"/>
  <c r="AA122" i="24" s="1"/>
  <c r="AB122" i="24" s="1"/>
  <c r="AC122" i="24" s="1"/>
  <c r="AD122" i="24" s="1"/>
  <c r="AE122" i="24" s="1"/>
  <c r="AF122" i="24" s="1"/>
  <c r="AG122" i="24" s="1"/>
  <c r="AH122" i="24" s="1"/>
  <c r="AI122" i="24" s="1"/>
  <c r="AJ122" i="24" s="1"/>
  <c r="AK122" i="24" s="1"/>
  <c r="AL122" i="24" s="1"/>
  <c r="AM122" i="24" s="1"/>
  <c r="AN122" i="24" s="1"/>
  <c r="AO122" i="24" s="1"/>
  <c r="AP122" i="24" s="1"/>
  <c r="AQ122" i="24" s="1"/>
  <c r="AR122" i="24" s="1"/>
  <c r="AS122" i="24" s="1"/>
  <c r="AT122" i="24" s="1"/>
  <c r="AU122" i="24" s="1"/>
  <c r="AV122" i="24" s="1"/>
  <c r="AW122" i="24" s="1"/>
  <c r="AX122" i="24" s="1"/>
  <c r="AY122" i="24" s="1"/>
  <c r="AZ122" i="24" s="1"/>
  <c r="BA122" i="24" s="1"/>
  <c r="BB122" i="24" s="1"/>
  <c r="BC122" i="24" s="1"/>
  <c r="BD122" i="24" s="1"/>
  <c r="BE122" i="24" s="1"/>
  <c r="BF122" i="24" s="1"/>
  <c r="BG122" i="24" s="1"/>
  <c r="BH122" i="24" s="1"/>
  <c r="BI122" i="24" s="1"/>
  <c r="BJ122" i="24" s="1"/>
  <c r="BK122" i="24" s="1"/>
  <c r="BL122" i="24" s="1"/>
  <c r="BM122" i="24" s="1"/>
  <c r="F125" i="24"/>
  <c r="F122" i="24"/>
  <c r="BM116" i="24"/>
  <c r="BL115" i="24"/>
  <c r="BM115" i="24" s="1"/>
  <c r="BK114" i="24"/>
  <c r="BL114" i="24" s="1"/>
  <c r="BM114" i="24" s="1"/>
  <c r="BJ113" i="24"/>
  <c r="BK113" i="24" s="1"/>
  <c r="BL113" i="24" s="1"/>
  <c r="BM113" i="24" s="1"/>
  <c r="BI112" i="24"/>
  <c r="BJ112" i="24" s="1"/>
  <c r="BK112" i="24" s="1"/>
  <c r="BL112" i="24" s="1"/>
  <c r="BM112" i="24" s="1"/>
  <c r="BH111" i="24"/>
  <c r="BI111" i="24" s="1"/>
  <c r="BJ111" i="24" s="1"/>
  <c r="BK111" i="24" s="1"/>
  <c r="BL111" i="24" s="1"/>
  <c r="BM111" i="24" s="1"/>
  <c r="BG110" i="24"/>
  <c r="BH110" i="24" s="1"/>
  <c r="BI110" i="24" s="1"/>
  <c r="BJ110" i="24" s="1"/>
  <c r="BK110" i="24" s="1"/>
  <c r="BL110" i="24" s="1"/>
  <c r="BM110" i="24" s="1"/>
  <c r="BF109" i="24"/>
  <c r="BG109" i="24" s="1"/>
  <c r="BH109" i="24" s="1"/>
  <c r="BI109" i="24" s="1"/>
  <c r="BJ109" i="24" s="1"/>
  <c r="BK109" i="24" s="1"/>
  <c r="BL109" i="24" s="1"/>
  <c r="BM109" i="24" s="1"/>
  <c r="BE108" i="24"/>
  <c r="BF108" i="24" s="1"/>
  <c r="BG108" i="24" s="1"/>
  <c r="BH108" i="24" s="1"/>
  <c r="BI108" i="24" s="1"/>
  <c r="BJ108" i="24" s="1"/>
  <c r="BK108" i="24" s="1"/>
  <c r="BL108" i="24" s="1"/>
  <c r="BM108" i="24" s="1"/>
  <c r="BD107" i="24"/>
  <c r="BE107" i="24" s="1"/>
  <c r="BF107" i="24" s="1"/>
  <c r="BG107" i="24" s="1"/>
  <c r="BH107" i="24" s="1"/>
  <c r="BI107" i="24" s="1"/>
  <c r="BJ107" i="24" s="1"/>
  <c r="BK107" i="24" s="1"/>
  <c r="BL107" i="24" s="1"/>
  <c r="BM107" i="24" s="1"/>
  <c r="BC106" i="24"/>
  <c r="BD106" i="24" s="1"/>
  <c r="BE106" i="24" s="1"/>
  <c r="BF106" i="24" s="1"/>
  <c r="BG106" i="24" s="1"/>
  <c r="BH106" i="24" s="1"/>
  <c r="BI106" i="24" s="1"/>
  <c r="BJ106" i="24" s="1"/>
  <c r="BK106" i="24" s="1"/>
  <c r="BL106" i="24" s="1"/>
  <c r="BM106" i="24" s="1"/>
  <c r="BB105" i="24"/>
  <c r="BC105" i="24" s="1"/>
  <c r="BD105" i="24" s="1"/>
  <c r="BE105" i="24" s="1"/>
  <c r="BF105" i="24" s="1"/>
  <c r="BG105" i="24" s="1"/>
  <c r="BH105" i="24" s="1"/>
  <c r="BI105" i="24" s="1"/>
  <c r="BJ105" i="24" s="1"/>
  <c r="BK105" i="24" s="1"/>
  <c r="BL105" i="24" s="1"/>
  <c r="BM105" i="24" s="1"/>
  <c r="BM104" i="24"/>
  <c r="BA104" i="24"/>
  <c r="BB104" i="24" s="1"/>
  <c r="BC104" i="24" s="1"/>
  <c r="BD104" i="24" s="1"/>
  <c r="BE104" i="24" s="1"/>
  <c r="BF104" i="24" s="1"/>
  <c r="BG104" i="24" s="1"/>
  <c r="BH104" i="24" s="1"/>
  <c r="BI104" i="24" s="1"/>
  <c r="BJ104" i="24" s="1"/>
  <c r="BK104" i="24" s="1"/>
  <c r="BL104" i="24" s="1"/>
  <c r="BL103" i="24"/>
  <c r="BM103" i="24" s="1"/>
  <c r="AZ103" i="24"/>
  <c r="BA103" i="24" s="1"/>
  <c r="BB103" i="24" s="1"/>
  <c r="BC103" i="24" s="1"/>
  <c r="BD103" i="24" s="1"/>
  <c r="BE103" i="24" s="1"/>
  <c r="BF103" i="24" s="1"/>
  <c r="BG103" i="24" s="1"/>
  <c r="BH103" i="24" s="1"/>
  <c r="BI103" i="24" s="1"/>
  <c r="BJ103" i="24" s="1"/>
  <c r="BK103" i="24" s="1"/>
  <c r="BK102" i="24"/>
  <c r="BL102" i="24" s="1"/>
  <c r="BM102" i="24" s="1"/>
  <c r="AY102" i="24"/>
  <c r="AZ102" i="24" s="1"/>
  <c r="BA102" i="24" s="1"/>
  <c r="BB102" i="24" s="1"/>
  <c r="BC102" i="24" s="1"/>
  <c r="BD102" i="24" s="1"/>
  <c r="BE102" i="24" s="1"/>
  <c r="BF102" i="24" s="1"/>
  <c r="BG102" i="24" s="1"/>
  <c r="BH102" i="24" s="1"/>
  <c r="BI102" i="24" s="1"/>
  <c r="BJ102" i="24" s="1"/>
  <c r="BJ101" i="24"/>
  <c r="BK101" i="24" s="1"/>
  <c r="BL101" i="24" s="1"/>
  <c r="BM101" i="24" s="1"/>
  <c r="AX101" i="24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BI100" i="24"/>
  <c r="BJ100" i="24" s="1"/>
  <c r="BK100" i="24" s="1"/>
  <c r="BL100" i="24" s="1"/>
  <c r="BM100" i="24" s="1"/>
  <c r="AW100" i="24"/>
  <c r="AX100" i="24" s="1"/>
  <c r="AY100" i="24" s="1"/>
  <c r="AZ100" i="24" s="1"/>
  <c r="BA100" i="24" s="1"/>
  <c r="BB100" i="24" s="1"/>
  <c r="BC100" i="24" s="1"/>
  <c r="BD100" i="24" s="1"/>
  <c r="BE100" i="24" s="1"/>
  <c r="BF100" i="24" s="1"/>
  <c r="BG100" i="24" s="1"/>
  <c r="BH100" i="24" s="1"/>
  <c r="BH99" i="24"/>
  <c r="BI99" i="24" s="1"/>
  <c r="BJ99" i="24" s="1"/>
  <c r="BK99" i="24" s="1"/>
  <c r="BL99" i="24" s="1"/>
  <c r="BM99" i="24" s="1"/>
  <c r="AV99" i="24"/>
  <c r="AW99" i="24" s="1"/>
  <c r="AX99" i="24" s="1"/>
  <c r="AY99" i="24" s="1"/>
  <c r="AZ99" i="24" s="1"/>
  <c r="BA99" i="24" s="1"/>
  <c r="BB99" i="24" s="1"/>
  <c r="BC99" i="24" s="1"/>
  <c r="BD99" i="24" s="1"/>
  <c r="BE99" i="24" s="1"/>
  <c r="BF99" i="24" s="1"/>
  <c r="BG99" i="24" s="1"/>
  <c r="BG98" i="24"/>
  <c r="BH98" i="24" s="1"/>
  <c r="BI98" i="24" s="1"/>
  <c r="BJ98" i="24" s="1"/>
  <c r="BK98" i="24" s="1"/>
  <c r="BL98" i="24" s="1"/>
  <c r="BM98" i="24" s="1"/>
  <c r="AU98" i="24"/>
  <c r="AV98" i="24" s="1"/>
  <c r="AW98" i="24" s="1"/>
  <c r="AX98" i="24" s="1"/>
  <c r="AY98" i="24" s="1"/>
  <c r="AZ98" i="24" s="1"/>
  <c r="BA98" i="24" s="1"/>
  <c r="BB98" i="24" s="1"/>
  <c r="BC98" i="24" s="1"/>
  <c r="BD98" i="24" s="1"/>
  <c r="BE98" i="24" s="1"/>
  <c r="BF98" i="24" s="1"/>
  <c r="BF97" i="24"/>
  <c r="BG97" i="24" s="1"/>
  <c r="BH97" i="24" s="1"/>
  <c r="BI97" i="24" s="1"/>
  <c r="BJ97" i="24" s="1"/>
  <c r="BK97" i="24" s="1"/>
  <c r="BL97" i="24" s="1"/>
  <c r="BM97" i="24" s="1"/>
  <c r="AT97" i="24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BE96" i="24"/>
  <c r="BF96" i="24" s="1"/>
  <c r="BG96" i="24" s="1"/>
  <c r="BH96" i="24" s="1"/>
  <c r="BI96" i="24" s="1"/>
  <c r="BJ96" i="24" s="1"/>
  <c r="BK96" i="24" s="1"/>
  <c r="BL96" i="24" s="1"/>
  <c r="BM96" i="24" s="1"/>
  <c r="AS96" i="24"/>
  <c r="AT96" i="24" s="1"/>
  <c r="AU96" i="24" s="1"/>
  <c r="AV96" i="24" s="1"/>
  <c r="AW96" i="24" s="1"/>
  <c r="AX96" i="24" s="1"/>
  <c r="AY96" i="24" s="1"/>
  <c r="AZ96" i="24" s="1"/>
  <c r="BA96" i="24" s="1"/>
  <c r="BB96" i="24" s="1"/>
  <c r="BC96" i="24" s="1"/>
  <c r="BD96" i="24" s="1"/>
  <c r="BD95" i="24"/>
  <c r="BE95" i="24" s="1"/>
  <c r="BF95" i="24" s="1"/>
  <c r="BG95" i="24" s="1"/>
  <c r="BH95" i="24" s="1"/>
  <c r="BI95" i="24" s="1"/>
  <c r="BJ95" i="24" s="1"/>
  <c r="BK95" i="24" s="1"/>
  <c r="BL95" i="24" s="1"/>
  <c r="BM95" i="24" s="1"/>
  <c r="AR95" i="24"/>
  <c r="AS95" i="24" s="1"/>
  <c r="AT95" i="24" s="1"/>
  <c r="AU95" i="24" s="1"/>
  <c r="AV95" i="24" s="1"/>
  <c r="AW95" i="24" s="1"/>
  <c r="AX95" i="24" s="1"/>
  <c r="AY95" i="24" s="1"/>
  <c r="AZ95" i="24" s="1"/>
  <c r="BA95" i="24" s="1"/>
  <c r="BB95" i="24" s="1"/>
  <c r="BC95" i="24" s="1"/>
  <c r="BC94" i="24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AQ94" i="24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BB93" i="24"/>
  <c r="BC93" i="24" s="1"/>
  <c r="BD93" i="24" s="1"/>
  <c r="BE93" i="24" s="1"/>
  <c r="BF93" i="24" s="1"/>
  <c r="BG93" i="24" s="1"/>
  <c r="BH93" i="24" s="1"/>
  <c r="BI93" i="24" s="1"/>
  <c r="BJ93" i="24" s="1"/>
  <c r="BK93" i="24" s="1"/>
  <c r="BL93" i="24" s="1"/>
  <c r="BM93" i="24" s="1"/>
  <c r="AP93" i="24"/>
  <c r="AQ93" i="24" s="1"/>
  <c r="AR93" i="24" s="1"/>
  <c r="AS93" i="24" s="1"/>
  <c r="AT93" i="24" s="1"/>
  <c r="AU93" i="24" s="1"/>
  <c r="AV93" i="24" s="1"/>
  <c r="AW93" i="24" s="1"/>
  <c r="AX93" i="24" s="1"/>
  <c r="AY93" i="24" s="1"/>
  <c r="AZ93" i="24" s="1"/>
  <c r="BA93" i="24" s="1"/>
  <c r="BM92" i="24"/>
  <c r="BA92" i="24"/>
  <c r="BB92" i="24" s="1"/>
  <c r="BC92" i="24" s="1"/>
  <c r="BD92" i="24" s="1"/>
  <c r="BE92" i="24" s="1"/>
  <c r="BF92" i="24" s="1"/>
  <c r="BG92" i="24" s="1"/>
  <c r="BH92" i="24" s="1"/>
  <c r="BI92" i="24" s="1"/>
  <c r="BJ92" i="24" s="1"/>
  <c r="BK92" i="24" s="1"/>
  <c r="BL92" i="24" s="1"/>
  <c r="AO92" i="24"/>
  <c r="AP92" i="24" s="1"/>
  <c r="AQ92" i="24" s="1"/>
  <c r="AR92" i="24" s="1"/>
  <c r="AS92" i="24" s="1"/>
  <c r="AT92" i="24" s="1"/>
  <c r="AU92" i="24" s="1"/>
  <c r="AV92" i="24" s="1"/>
  <c r="AW92" i="24" s="1"/>
  <c r="AX92" i="24" s="1"/>
  <c r="AY92" i="24" s="1"/>
  <c r="AZ92" i="24" s="1"/>
  <c r="BL91" i="24"/>
  <c r="BM91" i="24" s="1"/>
  <c r="AZ91" i="24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AN91" i="24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BK90" i="24"/>
  <c r="BL90" i="24" s="1"/>
  <c r="BM90" i="24" s="1"/>
  <c r="AY90" i="24"/>
  <c r="AZ90" i="24" s="1"/>
  <c r="BA90" i="24" s="1"/>
  <c r="BB90" i="24" s="1"/>
  <c r="BC90" i="24" s="1"/>
  <c r="BD90" i="24" s="1"/>
  <c r="BE90" i="24" s="1"/>
  <c r="BF90" i="24" s="1"/>
  <c r="BG90" i="24" s="1"/>
  <c r="BH90" i="24" s="1"/>
  <c r="BI90" i="24" s="1"/>
  <c r="BJ90" i="24" s="1"/>
  <c r="AM90" i="24"/>
  <c r="AN90" i="24" s="1"/>
  <c r="AO90" i="24" s="1"/>
  <c r="AP90" i="24" s="1"/>
  <c r="AQ90" i="24" s="1"/>
  <c r="AR90" i="24" s="1"/>
  <c r="AS90" i="24" s="1"/>
  <c r="AT90" i="24" s="1"/>
  <c r="AU90" i="24" s="1"/>
  <c r="AV90" i="24" s="1"/>
  <c r="AW90" i="24" s="1"/>
  <c r="AX90" i="24" s="1"/>
  <c r="BJ89" i="24"/>
  <c r="BK89" i="24" s="1"/>
  <c r="BL89" i="24" s="1"/>
  <c r="BM89" i="24" s="1"/>
  <c r="AX89" i="24"/>
  <c r="AY89" i="24" s="1"/>
  <c r="AZ89" i="24" s="1"/>
  <c r="BA89" i="24" s="1"/>
  <c r="BB89" i="24" s="1"/>
  <c r="BC89" i="24" s="1"/>
  <c r="BD89" i="24" s="1"/>
  <c r="BE89" i="24" s="1"/>
  <c r="BF89" i="24" s="1"/>
  <c r="BG89" i="24" s="1"/>
  <c r="BH89" i="24" s="1"/>
  <c r="BI89" i="24" s="1"/>
  <c r="AL89" i="24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BI88" i="24"/>
  <c r="BJ88" i="24" s="1"/>
  <c r="BK88" i="24" s="1"/>
  <c r="BL88" i="24" s="1"/>
  <c r="BM88" i="24" s="1"/>
  <c r="AW88" i="24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AK88" i="24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BH87" i="24"/>
  <c r="BI87" i="24" s="1"/>
  <c r="BJ87" i="24" s="1"/>
  <c r="BK87" i="24" s="1"/>
  <c r="BL87" i="24" s="1"/>
  <c r="BM87" i="24" s="1"/>
  <c r="AV87" i="24"/>
  <c r="AW87" i="24" s="1"/>
  <c r="AX87" i="24" s="1"/>
  <c r="AY87" i="24" s="1"/>
  <c r="AZ87" i="24" s="1"/>
  <c r="BA87" i="24" s="1"/>
  <c r="BB87" i="24" s="1"/>
  <c r="BC87" i="24" s="1"/>
  <c r="BD87" i="24" s="1"/>
  <c r="BE87" i="24" s="1"/>
  <c r="BF87" i="24" s="1"/>
  <c r="BG87" i="24" s="1"/>
  <c r="AJ87" i="24"/>
  <c r="AK87" i="24" s="1"/>
  <c r="AL87" i="24" s="1"/>
  <c r="AM87" i="24" s="1"/>
  <c r="AN87" i="24" s="1"/>
  <c r="AO87" i="24" s="1"/>
  <c r="AP87" i="24" s="1"/>
  <c r="AQ87" i="24" s="1"/>
  <c r="AR87" i="24" s="1"/>
  <c r="AS87" i="24" s="1"/>
  <c r="AT87" i="24" s="1"/>
  <c r="AU87" i="24" s="1"/>
  <c r="BG86" i="24"/>
  <c r="BH86" i="24" s="1"/>
  <c r="BI86" i="24" s="1"/>
  <c r="BJ86" i="24" s="1"/>
  <c r="BK86" i="24" s="1"/>
  <c r="BL86" i="24" s="1"/>
  <c r="BM86" i="24" s="1"/>
  <c r="AU86" i="24"/>
  <c r="AV86" i="24" s="1"/>
  <c r="AW86" i="24" s="1"/>
  <c r="AX86" i="24" s="1"/>
  <c r="AY86" i="24" s="1"/>
  <c r="AZ86" i="24" s="1"/>
  <c r="BA86" i="24" s="1"/>
  <c r="BB86" i="24" s="1"/>
  <c r="BC86" i="24" s="1"/>
  <c r="BD86" i="24" s="1"/>
  <c r="BE86" i="24" s="1"/>
  <c r="BF86" i="24" s="1"/>
  <c r="AI86" i="24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BF85" i="24"/>
  <c r="BG85" i="24" s="1"/>
  <c r="BH85" i="24" s="1"/>
  <c r="BI85" i="24" s="1"/>
  <c r="BJ85" i="24" s="1"/>
  <c r="BK85" i="24" s="1"/>
  <c r="BL85" i="24" s="1"/>
  <c r="BM85" i="24" s="1"/>
  <c r="AT85" i="24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AH85" i="24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BE84" i="24"/>
  <c r="BF84" i="24" s="1"/>
  <c r="BG84" i="24" s="1"/>
  <c r="BH84" i="24" s="1"/>
  <c r="BI84" i="24" s="1"/>
  <c r="BJ84" i="24" s="1"/>
  <c r="BK84" i="24" s="1"/>
  <c r="BL84" i="24" s="1"/>
  <c r="BM84" i="24" s="1"/>
  <c r="AS84" i="24"/>
  <c r="AT84" i="24" s="1"/>
  <c r="AU84" i="24" s="1"/>
  <c r="AV84" i="24" s="1"/>
  <c r="AW84" i="24" s="1"/>
  <c r="AX84" i="24" s="1"/>
  <c r="AY84" i="24" s="1"/>
  <c r="AZ84" i="24" s="1"/>
  <c r="BA84" i="24" s="1"/>
  <c r="BB84" i="24" s="1"/>
  <c r="BC84" i="24" s="1"/>
  <c r="BD84" i="24" s="1"/>
  <c r="AG84" i="24"/>
  <c r="AH84" i="24" s="1"/>
  <c r="AI84" i="24" s="1"/>
  <c r="AJ84" i="24" s="1"/>
  <c r="AK84" i="24" s="1"/>
  <c r="AL84" i="24" s="1"/>
  <c r="AM84" i="24" s="1"/>
  <c r="AN84" i="24" s="1"/>
  <c r="AO84" i="24" s="1"/>
  <c r="AP84" i="24" s="1"/>
  <c r="AQ84" i="24" s="1"/>
  <c r="AR84" i="24" s="1"/>
  <c r="BD83" i="24"/>
  <c r="BE83" i="24" s="1"/>
  <c r="BF83" i="24" s="1"/>
  <c r="BG83" i="24" s="1"/>
  <c r="BH83" i="24" s="1"/>
  <c r="BI83" i="24" s="1"/>
  <c r="BJ83" i="24" s="1"/>
  <c r="BK83" i="24" s="1"/>
  <c r="BL83" i="24" s="1"/>
  <c r="BM83" i="24" s="1"/>
  <c r="AR83" i="24"/>
  <c r="AS83" i="24" s="1"/>
  <c r="AT83" i="24" s="1"/>
  <c r="AU83" i="24" s="1"/>
  <c r="AV83" i="24" s="1"/>
  <c r="AW83" i="24" s="1"/>
  <c r="AX83" i="24" s="1"/>
  <c r="AY83" i="24" s="1"/>
  <c r="AZ83" i="24" s="1"/>
  <c r="BA83" i="24" s="1"/>
  <c r="BB83" i="24" s="1"/>
  <c r="BC83" i="24" s="1"/>
  <c r="AF83" i="24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BC82" i="24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AQ82" i="24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AE82" i="24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BB81" i="24"/>
  <c r="BC81" i="24" s="1"/>
  <c r="BD81" i="24" s="1"/>
  <c r="BE81" i="24" s="1"/>
  <c r="BF81" i="24" s="1"/>
  <c r="BG81" i="24" s="1"/>
  <c r="BH81" i="24" s="1"/>
  <c r="BI81" i="24" s="1"/>
  <c r="BJ81" i="24" s="1"/>
  <c r="BK81" i="24" s="1"/>
  <c r="BL81" i="24" s="1"/>
  <c r="BM81" i="24" s="1"/>
  <c r="AP81" i="24"/>
  <c r="AQ81" i="24" s="1"/>
  <c r="AR81" i="24" s="1"/>
  <c r="AS81" i="24" s="1"/>
  <c r="AT81" i="24" s="1"/>
  <c r="AU81" i="24" s="1"/>
  <c r="AV81" i="24" s="1"/>
  <c r="AW81" i="24" s="1"/>
  <c r="AX81" i="24" s="1"/>
  <c r="AY81" i="24" s="1"/>
  <c r="AZ81" i="24" s="1"/>
  <c r="BA81" i="24" s="1"/>
  <c r="AD81" i="24"/>
  <c r="AE81" i="24" s="1"/>
  <c r="AF81" i="24" s="1"/>
  <c r="AG81" i="24" s="1"/>
  <c r="AH81" i="24" s="1"/>
  <c r="AI81" i="24" s="1"/>
  <c r="AJ81" i="24" s="1"/>
  <c r="AK81" i="24" s="1"/>
  <c r="AL81" i="24" s="1"/>
  <c r="AM81" i="24" s="1"/>
  <c r="AN81" i="24" s="1"/>
  <c r="AO81" i="24" s="1"/>
  <c r="BM80" i="24"/>
  <c r="BA80" i="24"/>
  <c r="BB80" i="24" s="1"/>
  <c r="BC80" i="24" s="1"/>
  <c r="BD80" i="24" s="1"/>
  <c r="BE80" i="24" s="1"/>
  <c r="BF80" i="24" s="1"/>
  <c r="BG80" i="24" s="1"/>
  <c r="BH80" i="24" s="1"/>
  <c r="BI80" i="24" s="1"/>
  <c r="BJ80" i="24" s="1"/>
  <c r="BK80" i="24" s="1"/>
  <c r="BL80" i="24" s="1"/>
  <c r="AO80" i="24"/>
  <c r="AP80" i="24" s="1"/>
  <c r="AQ80" i="24" s="1"/>
  <c r="AR80" i="24" s="1"/>
  <c r="AS80" i="24" s="1"/>
  <c r="AT80" i="24" s="1"/>
  <c r="AU80" i="24" s="1"/>
  <c r="AV80" i="24" s="1"/>
  <c r="AW80" i="24" s="1"/>
  <c r="AX80" i="24" s="1"/>
  <c r="AY80" i="24" s="1"/>
  <c r="AZ80" i="24" s="1"/>
  <c r="AC80" i="24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BL79" i="24"/>
  <c r="BM79" i="24" s="1"/>
  <c r="AZ79" i="24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AN79" i="24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B79" i="24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BK78" i="24"/>
  <c r="BL78" i="24" s="1"/>
  <c r="BM78" i="24" s="1"/>
  <c r="AY78" i="24"/>
  <c r="AZ78" i="24" s="1"/>
  <c r="BA78" i="24" s="1"/>
  <c r="BB78" i="24" s="1"/>
  <c r="BC78" i="24" s="1"/>
  <c r="BD78" i="24" s="1"/>
  <c r="BE78" i="24" s="1"/>
  <c r="BF78" i="24" s="1"/>
  <c r="BG78" i="24" s="1"/>
  <c r="BH78" i="24" s="1"/>
  <c r="BI78" i="24" s="1"/>
  <c r="BJ78" i="24" s="1"/>
  <c r="AM78" i="24"/>
  <c r="AN78" i="24" s="1"/>
  <c r="AO78" i="24" s="1"/>
  <c r="AP78" i="24" s="1"/>
  <c r="AQ78" i="24" s="1"/>
  <c r="AR78" i="24" s="1"/>
  <c r="AS78" i="24" s="1"/>
  <c r="AT78" i="24" s="1"/>
  <c r="AU78" i="24" s="1"/>
  <c r="AV78" i="24" s="1"/>
  <c r="AW78" i="24" s="1"/>
  <c r="AX78" i="24" s="1"/>
  <c r="AA78" i="24"/>
  <c r="AB78" i="24" s="1"/>
  <c r="AC78" i="24" s="1"/>
  <c r="AD78" i="24" s="1"/>
  <c r="AE78" i="24" s="1"/>
  <c r="AF78" i="24" s="1"/>
  <c r="AG78" i="24" s="1"/>
  <c r="AH78" i="24" s="1"/>
  <c r="AI78" i="24" s="1"/>
  <c r="AJ78" i="24" s="1"/>
  <c r="AK78" i="24" s="1"/>
  <c r="AL78" i="24" s="1"/>
  <c r="BJ77" i="24"/>
  <c r="BK77" i="24" s="1"/>
  <c r="BL77" i="24" s="1"/>
  <c r="BM77" i="24" s="1"/>
  <c r="AX77" i="24"/>
  <c r="AY77" i="24" s="1"/>
  <c r="AZ77" i="24" s="1"/>
  <c r="BA77" i="24" s="1"/>
  <c r="BB77" i="24" s="1"/>
  <c r="BC77" i="24" s="1"/>
  <c r="BD77" i="24" s="1"/>
  <c r="BE77" i="24" s="1"/>
  <c r="BF77" i="24" s="1"/>
  <c r="BG77" i="24" s="1"/>
  <c r="BH77" i="24" s="1"/>
  <c r="BI77" i="24" s="1"/>
  <c r="AL77" i="24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Z77" i="24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BI76" i="24"/>
  <c r="BJ76" i="24" s="1"/>
  <c r="BK76" i="24" s="1"/>
  <c r="BL76" i="24" s="1"/>
  <c r="BM76" i="24" s="1"/>
  <c r="AW76" i="24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AK76" i="24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Y76" i="24"/>
  <c r="Z76" i="24" s="1"/>
  <c r="AA76" i="24" s="1"/>
  <c r="AB76" i="24" s="1"/>
  <c r="AC76" i="24" s="1"/>
  <c r="AD76" i="24" s="1"/>
  <c r="AE76" i="24" s="1"/>
  <c r="AF76" i="24" s="1"/>
  <c r="AG76" i="24" s="1"/>
  <c r="AH76" i="24" s="1"/>
  <c r="AI76" i="24" s="1"/>
  <c r="AJ76" i="24" s="1"/>
  <c r="BH75" i="24"/>
  <c r="BI75" i="24" s="1"/>
  <c r="BJ75" i="24" s="1"/>
  <c r="BK75" i="24" s="1"/>
  <c r="BL75" i="24" s="1"/>
  <c r="BM75" i="24" s="1"/>
  <c r="AV75" i="24"/>
  <c r="AW75" i="24" s="1"/>
  <c r="AX75" i="24" s="1"/>
  <c r="AY75" i="24" s="1"/>
  <c r="AZ75" i="24" s="1"/>
  <c r="BA75" i="24" s="1"/>
  <c r="BB75" i="24" s="1"/>
  <c r="BC75" i="24" s="1"/>
  <c r="BD75" i="24" s="1"/>
  <c r="BE75" i="24" s="1"/>
  <c r="BF75" i="24" s="1"/>
  <c r="BG75" i="24" s="1"/>
  <c r="AJ75" i="24"/>
  <c r="AK75" i="24" s="1"/>
  <c r="AL75" i="24" s="1"/>
  <c r="AM75" i="24" s="1"/>
  <c r="AN75" i="24" s="1"/>
  <c r="AO75" i="24" s="1"/>
  <c r="AP75" i="24" s="1"/>
  <c r="AQ75" i="24" s="1"/>
  <c r="AR75" i="24" s="1"/>
  <c r="AS75" i="24" s="1"/>
  <c r="AT75" i="24" s="1"/>
  <c r="AU75" i="24" s="1"/>
  <c r="X75" i="24"/>
  <c r="Y75" i="24" s="1"/>
  <c r="Z75" i="24" s="1"/>
  <c r="AA75" i="24" s="1"/>
  <c r="AB75" i="24" s="1"/>
  <c r="AC75" i="24" s="1"/>
  <c r="AD75" i="24" s="1"/>
  <c r="AE75" i="24" s="1"/>
  <c r="AF75" i="24" s="1"/>
  <c r="AG75" i="24" s="1"/>
  <c r="AH75" i="24" s="1"/>
  <c r="AI75" i="24" s="1"/>
  <c r="BG74" i="24"/>
  <c r="BH74" i="24" s="1"/>
  <c r="BI74" i="24" s="1"/>
  <c r="BJ74" i="24" s="1"/>
  <c r="BK74" i="24" s="1"/>
  <c r="BL74" i="24" s="1"/>
  <c r="BM74" i="24" s="1"/>
  <c r="AU74" i="24"/>
  <c r="AV74" i="24" s="1"/>
  <c r="AW74" i="24" s="1"/>
  <c r="AX74" i="24" s="1"/>
  <c r="AY74" i="24" s="1"/>
  <c r="AZ74" i="24" s="1"/>
  <c r="BA74" i="24" s="1"/>
  <c r="BB74" i="24" s="1"/>
  <c r="BC74" i="24" s="1"/>
  <c r="BD74" i="24" s="1"/>
  <c r="BE74" i="24" s="1"/>
  <c r="BF74" i="24" s="1"/>
  <c r="AI74" i="24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W74" i="24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BF73" i="24"/>
  <c r="BG73" i="24" s="1"/>
  <c r="BH73" i="24" s="1"/>
  <c r="BI73" i="24" s="1"/>
  <c r="BJ73" i="24" s="1"/>
  <c r="BK73" i="24" s="1"/>
  <c r="BL73" i="24" s="1"/>
  <c r="BM73" i="24" s="1"/>
  <c r="AT73" i="24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AH73" i="24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V73" i="24"/>
  <c r="W73" i="24" s="1"/>
  <c r="X73" i="24" s="1"/>
  <c r="Y73" i="24" s="1"/>
  <c r="Z73" i="24" s="1"/>
  <c r="AA73" i="24" s="1"/>
  <c r="AB73" i="24" s="1"/>
  <c r="AC73" i="24" s="1"/>
  <c r="AD73" i="24" s="1"/>
  <c r="AE73" i="24" s="1"/>
  <c r="AF73" i="24" s="1"/>
  <c r="AG73" i="24" s="1"/>
  <c r="BE72" i="24"/>
  <c r="BF72" i="24" s="1"/>
  <c r="BG72" i="24" s="1"/>
  <c r="BH72" i="24" s="1"/>
  <c r="BI72" i="24" s="1"/>
  <c r="BJ72" i="24" s="1"/>
  <c r="BK72" i="24" s="1"/>
  <c r="BL72" i="24" s="1"/>
  <c r="BM72" i="24" s="1"/>
  <c r="AS72" i="24"/>
  <c r="AT72" i="24" s="1"/>
  <c r="AU72" i="24" s="1"/>
  <c r="AV72" i="24" s="1"/>
  <c r="AW72" i="24" s="1"/>
  <c r="AX72" i="24" s="1"/>
  <c r="AY72" i="24" s="1"/>
  <c r="AZ72" i="24" s="1"/>
  <c r="BA72" i="24" s="1"/>
  <c r="BB72" i="24" s="1"/>
  <c r="BC72" i="24" s="1"/>
  <c r="BD72" i="24" s="1"/>
  <c r="AG72" i="24"/>
  <c r="AH72" i="24" s="1"/>
  <c r="AI72" i="24" s="1"/>
  <c r="AJ72" i="24" s="1"/>
  <c r="AK72" i="24" s="1"/>
  <c r="AL72" i="24" s="1"/>
  <c r="AM72" i="24" s="1"/>
  <c r="AN72" i="24" s="1"/>
  <c r="AO72" i="24" s="1"/>
  <c r="AP72" i="24" s="1"/>
  <c r="AQ72" i="24" s="1"/>
  <c r="AR72" i="24" s="1"/>
  <c r="U72" i="24"/>
  <c r="V72" i="24" s="1"/>
  <c r="W72" i="24" s="1"/>
  <c r="X72" i="24" s="1"/>
  <c r="Y72" i="24" s="1"/>
  <c r="Z72" i="24" s="1"/>
  <c r="AA72" i="24" s="1"/>
  <c r="AB72" i="24" s="1"/>
  <c r="AC72" i="24" s="1"/>
  <c r="AD72" i="24" s="1"/>
  <c r="AE72" i="24" s="1"/>
  <c r="AF72" i="24" s="1"/>
  <c r="BD71" i="24"/>
  <c r="BE71" i="24" s="1"/>
  <c r="BF71" i="24" s="1"/>
  <c r="BG71" i="24" s="1"/>
  <c r="BH71" i="24" s="1"/>
  <c r="BI71" i="24" s="1"/>
  <c r="BJ71" i="24" s="1"/>
  <c r="BK71" i="24" s="1"/>
  <c r="BL71" i="24" s="1"/>
  <c r="BM71" i="24" s="1"/>
  <c r="AR71" i="24"/>
  <c r="AS71" i="24" s="1"/>
  <c r="AT71" i="24" s="1"/>
  <c r="AU71" i="24" s="1"/>
  <c r="AV71" i="24" s="1"/>
  <c r="AW71" i="24" s="1"/>
  <c r="AX71" i="24" s="1"/>
  <c r="AY71" i="24" s="1"/>
  <c r="AZ71" i="24" s="1"/>
  <c r="BA71" i="24" s="1"/>
  <c r="BB71" i="24" s="1"/>
  <c r="BC71" i="24" s="1"/>
  <c r="AF71" i="24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T71" i="24"/>
  <c r="U71" i="24" s="1"/>
  <c r="V71" i="24" s="1"/>
  <c r="W71" i="24" s="1"/>
  <c r="X71" i="24" s="1"/>
  <c r="Y71" i="24" s="1"/>
  <c r="Z71" i="24" s="1"/>
  <c r="AA71" i="24" s="1"/>
  <c r="AB71" i="24" s="1"/>
  <c r="AC71" i="24" s="1"/>
  <c r="AD71" i="24" s="1"/>
  <c r="AE71" i="24" s="1"/>
  <c r="BC70" i="24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AQ70" i="24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AE70" i="24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S70" i="24"/>
  <c r="T70" i="24" s="1"/>
  <c r="U70" i="24" s="1"/>
  <c r="V70" i="24" s="1"/>
  <c r="W70" i="24" s="1"/>
  <c r="X70" i="24" s="1"/>
  <c r="Y70" i="24" s="1"/>
  <c r="Z70" i="24" s="1"/>
  <c r="AA70" i="24" s="1"/>
  <c r="AB70" i="24" s="1"/>
  <c r="AC70" i="24" s="1"/>
  <c r="AD70" i="24" s="1"/>
  <c r="BB69" i="24"/>
  <c r="BC69" i="24" s="1"/>
  <c r="BD69" i="24" s="1"/>
  <c r="BE69" i="24" s="1"/>
  <c r="BF69" i="24" s="1"/>
  <c r="BG69" i="24" s="1"/>
  <c r="BH69" i="24" s="1"/>
  <c r="BI69" i="24" s="1"/>
  <c r="BJ69" i="24" s="1"/>
  <c r="BK69" i="24" s="1"/>
  <c r="BL69" i="24" s="1"/>
  <c r="BM69" i="24" s="1"/>
  <c r="AP69" i="24"/>
  <c r="AQ69" i="24" s="1"/>
  <c r="AR69" i="24" s="1"/>
  <c r="AS69" i="24" s="1"/>
  <c r="AT69" i="24" s="1"/>
  <c r="AU69" i="24" s="1"/>
  <c r="AV69" i="24" s="1"/>
  <c r="AW69" i="24" s="1"/>
  <c r="AX69" i="24" s="1"/>
  <c r="AY69" i="24" s="1"/>
  <c r="AZ69" i="24" s="1"/>
  <c r="BA69" i="24" s="1"/>
  <c r="AD69" i="24"/>
  <c r="AE69" i="24" s="1"/>
  <c r="AF69" i="24" s="1"/>
  <c r="AG69" i="24" s="1"/>
  <c r="AH69" i="24" s="1"/>
  <c r="AI69" i="24" s="1"/>
  <c r="AJ69" i="24" s="1"/>
  <c r="AK69" i="24" s="1"/>
  <c r="AL69" i="24" s="1"/>
  <c r="AM69" i="24" s="1"/>
  <c r="AN69" i="24" s="1"/>
  <c r="AO69" i="24" s="1"/>
  <c r="R69" i="24"/>
  <c r="S69" i="24" s="1"/>
  <c r="T69" i="24" s="1"/>
  <c r="U69" i="24" s="1"/>
  <c r="V69" i="24" s="1"/>
  <c r="W69" i="24" s="1"/>
  <c r="X69" i="24" s="1"/>
  <c r="Y69" i="24" s="1"/>
  <c r="Z69" i="24" s="1"/>
  <c r="AA69" i="24" s="1"/>
  <c r="AB69" i="24" s="1"/>
  <c r="AC69" i="24" s="1"/>
  <c r="BM68" i="24"/>
  <c r="BA68" i="24"/>
  <c r="BB68" i="24" s="1"/>
  <c r="BC68" i="24" s="1"/>
  <c r="BD68" i="24" s="1"/>
  <c r="BE68" i="24" s="1"/>
  <c r="BF68" i="24" s="1"/>
  <c r="BG68" i="24" s="1"/>
  <c r="BH68" i="24" s="1"/>
  <c r="BI68" i="24" s="1"/>
  <c r="BJ68" i="24" s="1"/>
  <c r="BK68" i="24" s="1"/>
  <c r="BL68" i="24" s="1"/>
  <c r="AO68" i="24"/>
  <c r="AP68" i="24" s="1"/>
  <c r="AQ68" i="24" s="1"/>
  <c r="AR68" i="24" s="1"/>
  <c r="AS68" i="24" s="1"/>
  <c r="AT68" i="24" s="1"/>
  <c r="AU68" i="24" s="1"/>
  <c r="AV68" i="24" s="1"/>
  <c r="AW68" i="24" s="1"/>
  <c r="AX68" i="24" s="1"/>
  <c r="AY68" i="24" s="1"/>
  <c r="AZ68" i="24" s="1"/>
  <c r="AC68" i="24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Q68" i="24"/>
  <c r="R68" i="24" s="1"/>
  <c r="S68" i="24" s="1"/>
  <c r="T68" i="24" s="1"/>
  <c r="U68" i="24" s="1"/>
  <c r="V68" i="24" s="1"/>
  <c r="W68" i="24" s="1"/>
  <c r="X68" i="24" s="1"/>
  <c r="Y68" i="24" s="1"/>
  <c r="Z68" i="24" s="1"/>
  <c r="AA68" i="24" s="1"/>
  <c r="AB68" i="24" s="1"/>
  <c r="BL67" i="24"/>
  <c r="BM67" i="24" s="1"/>
  <c r="AZ67" i="24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AN67" i="24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AB67" i="24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P67" i="24"/>
  <c r="Q67" i="24" s="1"/>
  <c r="R67" i="24" s="1"/>
  <c r="S67" i="24" s="1"/>
  <c r="T67" i="24" s="1"/>
  <c r="U67" i="24" s="1"/>
  <c r="V67" i="24" s="1"/>
  <c r="W67" i="24" s="1"/>
  <c r="X67" i="24" s="1"/>
  <c r="Y67" i="24" s="1"/>
  <c r="Z67" i="24" s="1"/>
  <c r="AA67" i="24" s="1"/>
  <c r="BK66" i="24"/>
  <c r="BL66" i="24" s="1"/>
  <c r="BM66" i="24" s="1"/>
  <c r="AY66" i="24"/>
  <c r="AZ66" i="24" s="1"/>
  <c r="BA66" i="24" s="1"/>
  <c r="BB66" i="24" s="1"/>
  <c r="BC66" i="24" s="1"/>
  <c r="BD66" i="24" s="1"/>
  <c r="BE66" i="24" s="1"/>
  <c r="BF66" i="24" s="1"/>
  <c r="BG66" i="24" s="1"/>
  <c r="BH66" i="24" s="1"/>
  <c r="BI66" i="24" s="1"/>
  <c r="BJ66" i="24" s="1"/>
  <c r="AM66" i="24"/>
  <c r="AN66" i="24" s="1"/>
  <c r="AO66" i="24" s="1"/>
  <c r="AP66" i="24" s="1"/>
  <c r="AQ66" i="24" s="1"/>
  <c r="AR66" i="24" s="1"/>
  <c r="AS66" i="24" s="1"/>
  <c r="AT66" i="24" s="1"/>
  <c r="AU66" i="24" s="1"/>
  <c r="AV66" i="24" s="1"/>
  <c r="AW66" i="24" s="1"/>
  <c r="AX66" i="24" s="1"/>
  <c r="AA66" i="24"/>
  <c r="AB66" i="24" s="1"/>
  <c r="AC66" i="24" s="1"/>
  <c r="AD66" i="24" s="1"/>
  <c r="AE66" i="24" s="1"/>
  <c r="AF66" i="24" s="1"/>
  <c r="AG66" i="24" s="1"/>
  <c r="AH66" i="24" s="1"/>
  <c r="AI66" i="24" s="1"/>
  <c r="AJ66" i="24" s="1"/>
  <c r="AK66" i="24" s="1"/>
  <c r="AL66" i="24" s="1"/>
  <c r="O66" i="24"/>
  <c r="P66" i="24" s="1"/>
  <c r="Q66" i="24" s="1"/>
  <c r="R66" i="24" s="1"/>
  <c r="S66" i="24" s="1"/>
  <c r="T66" i="24" s="1"/>
  <c r="U66" i="24" s="1"/>
  <c r="V66" i="24" s="1"/>
  <c r="W66" i="24" s="1"/>
  <c r="X66" i="24" s="1"/>
  <c r="Y66" i="24" s="1"/>
  <c r="Z66" i="24" s="1"/>
  <c r="BJ65" i="24"/>
  <c r="BK65" i="24" s="1"/>
  <c r="BL65" i="24" s="1"/>
  <c r="BM65" i="24" s="1"/>
  <c r="AX65" i="24"/>
  <c r="AY65" i="24" s="1"/>
  <c r="AZ65" i="24" s="1"/>
  <c r="BA65" i="24" s="1"/>
  <c r="BB65" i="24" s="1"/>
  <c r="BC65" i="24" s="1"/>
  <c r="BD65" i="24" s="1"/>
  <c r="BE65" i="24" s="1"/>
  <c r="BF65" i="24" s="1"/>
  <c r="BG65" i="24" s="1"/>
  <c r="BH65" i="24" s="1"/>
  <c r="BI65" i="24" s="1"/>
  <c r="AL65" i="24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Z65" i="24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N65" i="24"/>
  <c r="O65" i="24" s="1"/>
  <c r="P65" i="24" s="1"/>
  <c r="Q65" i="24" s="1"/>
  <c r="R65" i="24" s="1"/>
  <c r="S65" i="24" s="1"/>
  <c r="T65" i="24" s="1"/>
  <c r="U65" i="24" s="1"/>
  <c r="V65" i="24" s="1"/>
  <c r="W65" i="24" s="1"/>
  <c r="X65" i="24" s="1"/>
  <c r="Y65" i="24" s="1"/>
  <c r="BI64" i="24"/>
  <c r="BJ64" i="24" s="1"/>
  <c r="BK64" i="24" s="1"/>
  <c r="BL64" i="24" s="1"/>
  <c r="BM64" i="24" s="1"/>
  <c r="AW64" i="24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AK64" i="24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Y64" i="24"/>
  <c r="Z64" i="24" s="1"/>
  <c r="AA64" i="24" s="1"/>
  <c r="AB64" i="24" s="1"/>
  <c r="AC64" i="24" s="1"/>
  <c r="AD64" i="24" s="1"/>
  <c r="AE64" i="24" s="1"/>
  <c r="AF64" i="24" s="1"/>
  <c r="AG64" i="24" s="1"/>
  <c r="AH64" i="24" s="1"/>
  <c r="AI64" i="24" s="1"/>
  <c r="AJ64" i="24" s="1"/>
  <c r="M64" i="24"/>
  <c r="N64" i="24" s="1"/>
  <c r="O64" i="24" s="1"/>
  <c r="P64" i="24" s="1"/>
  <c r="Q64" i="24" s="1"/>
  <c r="R64" i="24" s="1"/>
  <c r="S64" i="24" s="1"/>
  <c r="T64" i="24" s="1"/>
  <c r="U64" i="24" s="1"/>
  <c r="V64" i="24" s="1"/>
  <c r="W64" i="24" s="1"/>
  <c r="X64" i="24" s="1"/>
  <c r="BH63" i="24"/>
  <c r="BI63" i="24" s="1"/>
  <c r="BJ63" i="24" s="1"/>
  <c r="BK63" i="24" s="1"/>
  <c r="BL63" i="24" s="1"/>
  <c r="BM63" i="24" s="1"/>
  <c r="AV63" i="24"/>
  <c r="AW63" i="24" s="1"/>
  <c r="AX63" i="24" s="1"/>
  <c r="AY63" i="24" s="1"/>
  <c r="AZ63" i="24" s="1"/>
  <c r="BA63" i="24" s="1"/>
  <c r="BB63" i="24" s="1"/>
  <c r="BC63" i="24" s="1"/>
  <c r="BD63" i="24" s="1"/>
  <c r="BE63" i="24" s="1"/>
  <c r="BF63" i="24" s="1"/>
  <c r="BG63" i="24" s="1"/>
  <c r="AJ63" i="24"/>
  <c r="AK63" i="24" s="1"/>
  <c r="AL63" i="24" s="1"/>
  <c r="AM63" i="24" s="1"/>
  <c r="AN63" i="24" s="1"/>
  <c r="AO63" i="24" s="1"/>
  <c r="AP63" i="24" s="1"/>
  <c r="AQ63" i="24" s="1"/>
  <c r="AR63" i="24" s="1"/>
  <c r="AS63" i="24" s="1"/>
  <c r="AT63" i="24" s="1"/>
  <c r="AU63" i="24" s="1"/>
  <c r="X63" i="24"/>
  <c r="Y63" i="24" s="1"/>
  <c r="Z63" i="24" s="1"/>
  <c r="AA63" i="24" s="1"/>
  <c r="AB63" i="24" s="1"/>
  <c r="AC63" i="24" s="1"/>
  <c r="AD63" i="24" s="1"/>
  <c r="AE63" i="24" s="1"/>
  <c r="AF63" i="24" s="1"/>
  <c r="AG63" i="24" s="1"/>
  <c r="AH63" i="24" s="1"/>
  <c r="AI63" i="24" s="1"/>
  <c r="L63" i="24"/>
  <c r="M63" i="24" s="1"/>
  <c r="N63" i="24" s="1"/>
  <c r="O63" i="24" s="1"/>
  <c r="P63" i="24" s="1"/>
  <c r="Q63" i="24" s="1"/>
  <c r="R63" i="24" s="1"/>
  <c r="S63" i="24" s="1"/>
  <c r="T63" i="24" s="1"/>
  <c r="U63" i="24" s="1"/>
  <c r="V63" i="24" s="1"/>
  <c r="W63" i="24" s="1"/>
  <c r="BG62" i="24"/>
  <c r="BH62" i="24" s="1"/>
  <c r="BI62" i="24" s="1"/>
  <c r="BJ62" i="24" s="1"/>
  <c r="BK62" i="24" s="1"/>
  <c r="BL62" i="24" s="1"/>
  <c r="BM62" i="24" s="1"/>
  <c r="AU62" i="24"/>
  <c r="AV62" i="24" s="1"/>
  <c r="AW62" i="24" s="1"/>
  <c r="AX62" i="24" s="1"/>
  <c r="AY62" i="24" s="1"/>
  <c r="AZ62" i="24" s="1"/>
  <c r="BA62" i="24" s="1"/>
  <c r="BB62" i="24" s="1"/>
  <c r="BC62" i="24" s="1"/>
  <c r="BD62" i="24" s="1"/>
  <c r="BE62" i="24" s="1"/>
  <c r="BF62" i="24" s="1"/>
  <c r="AI62" i="24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W62" i="24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K62" i="24"/>
  <c r="L62" i="24" s="1"/>
  <c r="M62" i="24" s="1"/>
  <c r="N62" i="24" s="1"/>
  <c r="O62" i="24" s="1"/>
  <c r="P62" i="24" s="1"/>
  <c r="Q62" i="24" s="1"/>
  <c r="R62" i="24" s="1"/>
  <c r="S62" i="24" s="1"/>
  <c r="T62" i="24" s="1"/>
  <c r="U62" i="24" s="1"/>
  <c r="V62" i="24" s="1"/>
  <c r="BF61" i="24"/>
  <c r="BG61" i="24" s="1"/>
  <c r="BH61" i="24" s="1"/>
  <c r="BI61" i="24" s="1"/>
  <c r="BJ61" i="24" s="1"/>
  <c r="BK61" i="24" s="1"/>
  <c r="BL61" i="24" s="1"/>
  <c r="BM61" i="24" s="1"/>
  <c r="AT61" i="24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AH61" i="24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V61" i="24"/>
  <c r="W61" i="24" s="1"/>
  <c r="X61" i="24" s="1"/>
  <c r="Y61" i="24" s="1"/>
  <c r="Z61" i="24" s="1"/>
  <c r="AA61" i="24" s="1"/>
  <c r="AB61" i="24" s="1"/>
  <c r="AC61" i="24" s="1"/>
  <c r="AD61" i="24" s="1"/>
  <c r="AE61" i="24" s="1"/>
  <c r="AF61" i="24" s="1"/>
  <c r="AG61" i="24" s="1"/>
  <c r="J61" i="24"/>
  <c r="K61" i="24" s="1"/>
  <c r="L61" i="24" s="1"/>
  <c r="M61" i="24" s="1"/>
  <c r="N61" i="24" s="1"/>
  <c r="O61" i="24" s="1"/>
  <c r="P61" i="24" s="1"/>
  <c r="Q61" i="24" s="1"/>
  <c r="R61" i="24" s="1"/>
  <c r="S61" i="24" s="1"/>
  <c r="T61" i="24" s="1"/>
  <c r="U61" i="24" s="1"/>
  <c r="BE60" i="24"/>
  <c r="BF60" i="24" s="1"/>
  <c r="BG60" i="24" s="1"/>
  <c r="BH60" i="24" s="1"/>
  <c r="BI60" i="24" s="1"/>
  <c r="BJ60" i="24" s="1"/>
  <c r="BK60" i="24" s="1"/>
  <c r="BL60" i="24" s="1"/>
  <c r="BM60" i="24" s="1"/>
  <c r="AS60" i="24"/>
  <c r="AT60" i="24" s="1"/>
  <c r="AU60" i="24" s="1"/>
  <c r="AV60" i="24" s="1"/>
  <c r="AW60" i="24" s="1"/>
  <c r="AX60" i="24" s="1"/>
  <c r="AY60" i="24" s="1"/>
  <c r="AZ60" i="24" s="1"/>
  <c r="BA60" i="24" s="1"/>
  <c r="BB60" i="24" s="1"/>
  <c r="BC60" i="24" s="1"/>
  <c r="BD60" i="24" s="1"/>
  <c r="AG60" i="24"/>
  <c r="AH60" i="24" s="1"/>
  <c r="AI60" i="24" s="1"/>
  <c r="AJ60" i="24" s="1"/>
  <c r="AK60" i="24" s="1"/>
  <c r="AL60" i="24" s="1"/>
  <c r="AM60" i="24" s="1"/>
  <c r="AN60" i="24" s="1"/>
  <c r="AO60" i="24" s="1"/>
  <c r="AP60" i="24" s="1"/>
  <c r="AQ60" i="24" s="1"/>
  <c r="AR60" i="24" s="1"/>
  <c r="U60" i="24"/>
  <c r="V60" i="24" s="1"/>
  <c r="W60" i="24" s="1"/>
  <c r="X60" i="24" s="1"/>
  <c r="Y60" i="24" s="1"/>
  <c r="Z60" i="24" s="1"/>
  <c r="AA60" i="24" s="1"/>
  <c r="AB60" i="24" s="1"/>
  <c r="AC60" i="24" s="1"/>
  <c r="AD60" i="24" s="1"/>
  <c r="AE60" i="24" s="1"/>
  <c r="AF60" i="24" s="1"/>
  <c r="I60" i="24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BD59" i="24"/>
  <c r="BE59" i="24" s="1"/>
  <c r="BF59" i="24" s="1"/>
  <c r="BG59" i="24" s="1"/>
  <c r="BH59" i="24" s="1"/>
  <c r="BI59" i="24" s="1"/>
  <c r="BJ59" i="24" s="1"/>
  <c r="BK59" i="24" s="1"/>
  <c r="BL59" i="24" s="1"/>
  <c r="BM59" i="24" s="1"/>
  <c r="AR59" i="24"/>
  <c r="AS59" i="24" s="1"/>
  <c r="AT59" i="24" s="1"/>
  <c r="AU59" i="24" s="1"/>
  <c r="AV59" i="24" s="1"/>
  <c r="AW59" i="24" s="1"/>
  <c r="AX59" i="24" s="1"/>
  <c r="AY59" i="24" s="1"/>
  <c r="AZ59" i="24" s="1"/>
  <c r="BA59" i="24" s="1"/>
  <c r="BB59" i="24" s="1"/>
  <c r="BC59" i="24" s="1"/>
  <c r="AF59" i="24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T59" i="24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H59" i="24"/>
  <c r="I59" i="24" s="1"/>
  <c r="J59" i="24" s="1"/>
  <c r="K59" i="24" s="1"/>
  <c r="L59" i="24" s="1"/>
  <c r="M59" i="24" s="1"/>
  <c r="N59" i="24" s="1"/>
  <c r="O59" i="24" s="1"/>
  <c r="P59" i="24" s="1"/>
  <c r="Q59" i="24" s="1"/>
  <c r="R59" i="24" s="1"/>
  <c r="S59" i="24" s="1"/>
  <c r="AE58" i="24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AQ58" i="24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BC58" i="24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S58" i="24"/>
  <c r="T58" i="24" s="1"/>
  <c r="U58" i="24" s="1"/>
  <c r="V58" i="24" s="1"/>
  <c r="W58" i="24" s="1"/>
  <c r="X58" i="24" s="1"/>
  <c r="Y58" i="24" s="1"/>
  <c r="Z58" i="24" s="1"/>
  <c r="AA58" i="24" s="1"/>
  <c r="AB58" i="24" s="1"/>
  <c r="AC58" i="24" s="1"/>
  <c r="AD58" i="24" s="1"/>
  <c r="G58" i="24"/>
  <c r="H58" i="24" s="1"/>
  <c r="I58" i="24" s="1"/>
  <c r="J58" i="24" s="1"/>
  <c r="K58" i="24" s="1"/>
  <c r="L58" i="24" s="1"/>
  <c r="M58" i="24" s="1"/>
  <c r="N58" i="24" s="1"/>
  <c r="O58" i="24" s="1"/>
  <c r="P58" i="24" s="1"/>
  <c r="Q58" i="24" s="1"/>
  <c r="R58" i="24" s="1"/>
  <c r="AD57" i="24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R57" i="24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G52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Z52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AO52" i="24"/>
  <c r="AP52" i="24"/>
  <c r="AQ52" i="24"/>
  <c r="AR52" i="24"/>
  <c r="AS52" i="24"/>
  <c r="AT52" i="24"/>
  <c r="AU52" i="24"/>
  <c r="AV52" i="24"/>
  <c r="AW52" i="24"/>
  <c r="AX52" i="24"/>
  <c r="AY52" i="24"/>
  <c r="AZ52" i="24"/>
  <c r="BA52" i="24"/>
  <c r="BB52" i="24"/>
  <c r="BC52" i="24"/>
  <c r="BD52" i="24"/>
  <c r="BE52" i="24"/>
  <c r="BF52" i="24"/>
  <c r="BG52" i="24"/>
  <c r="BH52" i="24"/>
  <c r="BI52" i="24"/>
  <c r="BJ52" i="24"/>
  <c r="BK52" i="24"/>
  <c r="BL52" i="24"/>
  <c r="BM52" i="24"/>
  <c r="F52" i="24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AT49" i="24"/>
  <c r="BF49" i="24" s="1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E49" i="24"/>
  <c r="BJ49" i="24"/>
  <c r="BK49" i="24"/>
  <c r="BL49" i="24"/>
  <c r="BM49" i="24"/>
  <c r="BI42" i="24"/>
  <c r="BC51" i="24"/>
  <c r="BD51" i="24"/>
  <c r="BE51" i="24"/>
  <c r="BF51" i="24"/>
  <c r="BG51" i="24"/>
  <c r="BH51" i="24"/>
  <c r="BI51" i="24"/>
  <c r="BB51" i="24"/>
  <c r="AQ50" i="24"/>
  <c r="AR50" i="24"/>
  <c r="AS50" i="24"/>
  <c r="AT50" i="24"/>
  <c r="AU50" i="24"/>
  <c r="AV50" i="24"/>
  <c r="AW50" i="24"/>
  <c r="AX50" i="24"/>
  <c r="AY50" i="24"/>
  <c r="AZ50" i="24"/>
  <c r="BA50" i="24"/>
  <c r="AP50" i="24"/>
  <c r="AE49" i="24"/>
  <c r="AF49" i="24"/>
  <c r="AG49" i="24"/>
  <c r="AH49" i="24"/>
  <c r="AI49" i="24"/>
  <c r="AJ49" i="24"/>
  <c r="AK49" i="24"/>
  <c r="AL49" i="24"/>
  <c r="AM49" i="24"/>
  <c r="AN49" i="24"/>
  <c r="AO49" i="24"/>
  <c r="AD49" i="24"/>
  <c r="AE48" i="24"/>
  <c r="AF48" i="24"/>
  <c r="AG48" i="24"/>
  <c r="AH48" i="24"/>
  <c r="AI48" i="24"/>
  <c r="AU48" i="24" s="1"/>
  <c r="BG48" i="24" s="1"/>
  <c r="AJ48" i="24"/>
  <c r="AV48" i="24" s="1"/>
  <c r="BH48" i="24" s="1"/>
  <c r="AK48" i="24"/>
  <c r="AW48" i="24" s="1"/>
  <c r="BI48" i="24" s="1"/>
  <c r="AL48" i="24"/>
  <c r="AX48" i="24" s="1"/>
  <c r="BJ48" i="24" s="1"/>
  <c r="AM48" i="24"/>
  <c r="AN48" i="24"/>
  <c r="AO48" i="24"/>
  <c r="AP48" i="24"/>
  <c r="AQ48" i="24"/>
  <c r="BC48" i="24" s="1"/>
  <c r="AR48" i="24"/>
  <c r="BD48" i="24" s="1"/>
  <c r="AS48" i="24"/>
  <c r="BE48" i="24" s="1"/>
  <c r="AT48" i="24"/>
  <c r="BF48" i="24" s="1"/>
  <c r="AY48" i="24"/>
  <c r="BK48" i="24" s="1"/>
  <c r="AZ48" i="24"/>
  <c r="BL48" i="24" s="1"/>
  <c r="BA48" i="24"/>
  <c r="BM48" i="24" s="1"/>
  <c r="BB48" i="24"/>
  <c r="AD48" i="24"/>
  <c r="S48" i="24"/>
  <c r="T48" i="24"/>
  <c r="U48" i="24"/>
  <c r="V48" i="24"/>
  <c r="W48" i="24"/>
  <c r="X48" i="24"/>
  <c r="Y48" i="24"/>
  <c r="Z48" i="24"/>
  <c r="AA48" i="24"/>
  <c r="AB48" i="24"/>
  <c r="AC48" i="24"/>
  <c r="R48" i="24"/>
  <c r="S47" i="24"/>
  <c r="T47" i="24"/>
  <c r="U47" i="24"/>
  <c r="V47" i="24"/>
  <c r="W47" i="24"/>
  <c r="AI47" i="24" s="1"/>
  <c r="AU47" i="24" s="1"/>
  <c r="BG47" i="24" s="1"/>
  <c r="X47" i="24"/>
  <c r="AJ47" i="24" s="1"/>
  <c r="AV47" i="24" s="1"/>
  <c r="BH47" i="24" s="1"/>
  <c r="Y47" i="24"/>
  <c r="AK47" i="24" s="1"/>
  <c r="AW47" i="24" s="1"/>
  <c r="BI47" i="24" s="1"/>
  <c r="Z47" i="24"/>
  <c r="AL47" i="24" s="1"/>
  <c r="AX47" i="24" s="1"/>
  <c r="BJ47" i="24" s="1"/>
  <c r="AA47" i="24"/>
  <c r="AB47" i="24"/>
  <c r="AC47" i="24"/>
  <c r="AD47" i="24"/>
  <c r="AE47" i="24"/>
  <c r="AQ47" i="24" s="1"/>
  <c r="BC47" i="24" s="1"/>
  <c r="AF47" i="24"/>
  <c r="AR47" i="24" s="1"/>
  <c r="BD47" i="24" s="1"/>
  <c r="AG47" i="24"/>
  <c r="AS47" i="24" s="1"/>
  <c r="BE47" i="24" s="1"/>
  <c r="AH47" i="24"/>
  <c r="AT47" i="24" s="1"/>
  <c r="BF47" i="24" s="1"/>
  <c r="AM47" i="24"/>
  <c r="AY47" i="24" s="1"/>
  <c r="BK47" i="24" s="1"/>
  <c r="AN47" i="24"/>
  <c r="AZ47" i="24" s="1"/>
  <c r="BL47" i="24" s="1"/>
  <c r="AO47" i="24"/>
  <c r="BA47" i="24" s="1"/>
  <c r="BM47" i="24" s="1"/>
  <c r="AP47" i="24"/>
  <c r="BB47" i="24" s="1"/>
  <c r="R47" i="24"/>
  <c r="G47" i="24"/>
  <c r="H47" i="24"/>
  <c r="I47" i="24"/>
  <c r="J47" i="24"/>
  <c r="K47" i="24"/>
  <c r="L47" i="24"/>
  <c r="M47" i="24"/>
  <c r="N47" i="24"/>
  <c r="O47" i="24"/>
  <c r="P47" i="24"/>
  <c r="Q47" i="24"/>
  <c r="F47" i="24"/>
  <c r="H42" i="24"/>
  <c r="G42" i="24"/>
  <c r="G43" i="24" s="1"/>
  <c r="H41" i="24" s="1"/>
  <c r="G41" i="24"/>
  <c r="F43" i="24"/>
  <c r="F41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W36" i="24"/>
  <c r="X36" i="24"/>
  <c r="Y36" i="24"/>
  <c r="Z36" i="24"/>
  <c r="AA36" i="24"/>
  <c r="AB36" i="24"/>
  <c r="AC36" i="24"/>
  <c r="AD36" i="24"/>
  <c r="AE36" i="24"/>
  <c r="AF36" i="24"/>
  <c r="AG36" i="24"/>
  <c r="AH36" i="24"/>
  <c r="AI36" i="24"/>
  <c r="AJ36" i="24"/>
  <c r="AK36" i="24"/>
  <c r="AL36" i="24"/>
  <c r="AM36" i="24"/>
  <c r="AN36" i="24"/>
  <c r="AO36" i="24"/>
  <c r="AP36" i="24"/>
  <c r="AQ36" i="24"/>
  <c r="AR36" i="24"/>
  <c r="AS36" i="24"/>
  <c r="AT36" i="24"/>
  <c r="AU36" i="24"/>
  <c r="AV36" i="24"/>
  <c r="AW36" i="24"/>
  <c r="AX36" i="24"/>
  <c r="AY36" i="24"/>
  <c r="AZ36" i="24"/>
  <c r="BA36" i="24"/>
  <c r="BB36" i="24"/>
  <c r="BC36" i="24"/>
  <c r="BD36" i="24"/>
  <c r="BE36" i="24"/>
  <c r="BF36" i="24"/>
  <c r="BG36" i="24"/>
  <c r="BH36" i="24"/>
  <c r="BI36" i="24"/>
  <c r="BJ36" i="24"/>
  <c r="BK36" i="24"/>
  <c r="BL36" i="24"/>
  <c r="BM36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L34" i="24"/>
  <c r="AM34" i="24"/>
  <c r="AN34" i="24"/>
  <c r="AO34" i="24"/>
  <c r="AP34" i="24"/>
  <c r="AQ34" i="24"/>
  <c r="AR34" i="24"/>
  <c r="AS34" i="24"/>
  <c r="AT34" i="24"/>
  <c r="AU34" i="24"/>
  <c r="AV34" i="24"/>
  <c r="AW34" i="24"/>
  <c r="AX34" i="24"/>
  <c r="AY34" i="24"/>
  <c r="AZ34" i="24"/>
  <c r="BA34" i="24"/>
  <c r="BB34" i="24"/>
  <c r="BC34" i="24"/>
  <c r="BD34" i="24"/>
  <c r="BE34" i="24"/>
  <c r="BF34" i="24"/>
  <c r="BG34" i="24"/>
  <c r="BH34" i="24"/>
  <c r="BI34" i="24"/>
  <c r="BJ34" i="24"/>
  <c r="BK34" i="24"/>
  <c r="BL34" i="24"/>
  <c r="BM34" i="24"/>
  <c r="F36" i="24"/>
  <c r="F34" i="24"/>
  <c r="G27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AI28" i="24"/>
  <c r="AJ28" i="24"/>
  <c r="AK28" i="24"/>
  <c r="AL28" i="24"/>
  <c r="AM28" i="24"/>
  <c r="AN28" i="24"/>
  <c r="AO28" i="24"/>
  <c r="AP28" i="24"/>
  <c r="AQ28" i="24"/>
  <c r="AR28" i="24"/>
  <c r="AS28" i="24"/>
  <c r="AT28" i="24"/>
  <c r="AU28" i="24"/>
  <c r="AV28" i="24"/>
  <c r="AW28" i="24"/>
  <c r="AX28" i="24"/>
  <c r="AY28" i="24"/>
  <c r="AZ28" i="24"/>
  <c r="BA28" i="24"/>
  <c r="BB28" i="24"/>
  <c r="BC28" i="24"/>
  <c r="BD28" i="24"/>
  <c r="BE28" i="24"/>
  <c r="BF28" i="24"/>
  <c r="BG28" i="24"/>
  <c r="BH28" i="24"/>
  <c r="BI28" i="24"/>
  <c r="BJ28" i="24"/>
  <c r="BK28" i="24"/>
  <c r="BL28" i="24"/>
  <c r="BM28" i="24"/>
  <c r="G29" i="24"/>
  <c r="G30" i="24" s="1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L29" i="24"/>
  <c r="BM29" i="24"/>
  <c r="F31" i="24"/>
  <c r="F30" i="24"/>
  <c r="F29" i="24"/>
  <c r="F28" i="24"/>
  <c r="F2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Z17" i="24"/>
  <c r="BA17" i="24"/>
  <c r="BB17" i="24"/>
  <c r="BC17" i="24"/>
  <c r="BD17" i="24"/>
  <c r="BE17" i="24"/>
  <c r="BF17" i="24"/>
  <c r="BG17" i="24"/>
  <c r="BH17" i="24"/>
  <c r="BI17" i="24"/>
  <c r="BJ17" i="24"/>
  <c r="BK17" i="24"/>
  <c r="BL17" i="24"/>
  <c r="BM17" i="24"/>
  <c r="F17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AI24" i="24"/>
  <c r="AJ24" i="24"/>
  <c r="AK24" i="24"/>
  <c r="AL24" i="24"/>
  <c r="AM24" i="24"/>
  <c r="AN24" i="24"/>
  <c r="AO24" i="24"/>
  <c r="AP24" i="24"/>
  <c r="AQ24" i="24"/>
  <c r="AR24" i="24"/>
  <c r="AS24" i="24"/>
  <c r="AT24" i="24"/>
  <c r="AU24" i="24"/>
  <c r="AV24" i="24"/>
  <c r="AW24" i="24"/>
  <c r="AX24" i="24"/>
  <c r="AY24" i="24"/>
  <c r="AZ24" i="24"/>
  <c r="BA24" i="24"/>
  <c r="BB24" i="24"/>
  <c r="BC24" i="24"/>
  <c r="BD24" i="24"/>
  <c r="BE24" i="24"/>
  <c r="BF24" i="24"/>
  <c r="BG24" i="24"/>
  <c r="BH24" i="24"/>
  <c r="BI24" i="24"/>
  <c r="BJ24" i="24"/>
  <c r="BK24" i="24"/>
  <c r="BL24" i="24"/>
  <c r="BM24" i="24"/>
  <c r="F24" i="24"/>
  <c r="G20" i="24"/>
  <c r="G22" i="24"/>
  <c r="H22" i="24"/>
  <c r="G12" i="24"/>
  <c r="G21" i="24" s="1"/>
  <c r="G23" i="24" s="1"/>
  <c r="H20" i="24" s="1"/>
  <c r="F22" i="24"/>
  <c r="F21" i="24"/>
  <c r="F12" i="24"/>
  <c r="F20" i="24"/>
  <c r="G8" i="24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T8" i="24" s="1"/>
  <c r="U8" i="24" s="1"/>
  <c r="V8" i="24" s="1"/>
  <c r="W8" i="24" s="1"/>
  <c r="X8" i="24" s="1"/>
  <c r="Y8" i="24" s="1"/>
  <c r="Z8" i="24" s="1"/>
  <c r="AA8" i="24" s="1"/>
  <c r="AB8" i="24" s="1"/>
  <c r="AC8" i="24" s="1"/>
  <c r="AD8" i="24" s="1"/>
  <c r="AE8" i="24" s="1"/>
  <c r="AF8" i="24" s="1"/>
  <c r="AG8" i="24" s="1"/>
  <c r="AH8" i="24" s="1"/>
  <c r="AI8" i="24" s="1"/>
  <c r="AJ8" i="24" s="1"/>
  <c r="AK8" i="24" s="1"/>
  <c r="AL8" i="24" s="1"/>
  <c r="AM8" i="24" s="1"/>
  <c r="AN8" i="24" s="1"/>
  <c r="AO8" i="24" s="1"/>
  <c r="AP8" i="24" s="1"/>
  <c r="AQ8" i="24" s="1"/>
  <c r="AR8" i="24" s="1"/>
  <c r="AS8" i="24" s="1"/>
  <c r="AT8" i="24" s="1"/>
  <c r="AU8" i="24" s="1"/>
  <c r="AV8" i="24" s="1"/>
  <c r="AW8" i="24" s="1"/>
  <c r="AX8" i="24" s="1"/>
  <c r="AY8" i="24" s="1"/>
  <c r="AZ8" i="24" s="1"/>
  <c r="BA8" i="24" s="1"/>
  <c r="BB8" i="24" s="1"/>
  <c r="BC8" i="24" s="1"/>
  <c r="BD8" i="24" s="1"/>
  <c r="BE8" i="24" s="1"/>
  <c r="BF8" i="24" s="1"/>
  <c r="BG8" i="24" s="1"/>
  <c r="BH8" i="24" s="1"/>
  <c r="BI8" i="24" s="1"/>
  <c r="BJ8" i="24" s="1"/>
  <c r="BK8" i="24" s="1"/>
  <c r="BL8" i="24" s="1"/>
  <c r="BM8" i="24" s="1"/>
  <c r="F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BH42" i="27" l="1"/>
  <c r="T42" i="27"/>
  <c r="AJ42" i="27"/>
  <c r="BC18" i="27"/>
  <c r="BC10" i="27"/>
  <c r="W18" i="27"/>
  <c r="W10" i="27"/>
  <c r="BJ42" i="27"/>
  <c r="BB42" i="27"/>
  <c r="AT42" i="27"/>
  <c r="AL42" i="27"/>
  <c r="AD42" i="27"/>
  <c r="V42" i="27"/>
  <c r="N42" i="27"/>
  <c r="BB18" i="27"/>
  <c r="BB10" i="27"/>
  <c r="V18" i="27"/>
  <c r="V10" i="27"/>
  <c r="BL42" i="27"/>
  <c r="BD42" i="27"/>
  <c r="AV42" i="27"/>
  <c r="AN42" i="27"/>
  <c r="AF42" i="27"/>
  <c r="H27" i="27"/>
  <c r="I26" i="27"/>
  <c r="BL18" i="27"/>
  <c r="AO18" i="27"/>
  <c r="BA10" i="27"/>
  <c r="U10" i="27"/>
  <c r="AU18" i="27"/>
  <c r="AU10" i="27"/>
  <c r="O18" i="27"/>
  <c r="O10" i="27"/>
  <c r="BG8" i="27"/>
  <c r="AY8" i="27"/>
  <c r="AQ8" i="27"/>
  <c r="AI8" i="27"/>
  <c r="AA8" i="27"/>
  <c r="S8" i="27"/>
  <c r="K8" i="27"/>
  <c r="AT18" i="27"/>
  <c r="AT10" i="27"/>
  <c r="N18" i="27"/>
  <c r="N10" i="27"/>
  <c r="BF10" i="27"/>
  <c r="BF18" i="27"/>
  <c r="AX10" i="27"/>
  <c r="AX18" i="27"/>
  <c r="AP10" i="27"/>
  <c r="AP18" i="27"/>
  <c r="AH10" i="27"/>
  <c r="AH18" i="27"/>
  <c r="Z10" i="27"/>
  <c r="Z18" i="27"/>
  <c r="R10" i="27"/>
  <c r="R18" i="27"/>
  <c r="J10" i="27"/>
  <c r="J18" i="27"/>
  <c r="AM18" i="27"/>
  <c r="AM10" i="27"/>
  <c r="AL18" i="27"/>
  <c r="AL10" i="27"/>
  <c r="AF18" i="27"/>
  <c r="AK10" i="27"/>
  <c r="BK18" i="27"/>
  <c r="BK10" i="27"/>
  <c r="AE18" i="27"/>
  <c r="AE10" i="27"/>
  <c r="AW18" i="27"/>
  <c r="H18" i="27"/>
  <c r="AJ10" i="27"/>
  <c r="BJ18" i="27"/>
  <c r="BJ10" i="27"/>
  <c r="AD18" i="27"/>
  <c r="AD10" i="27"/>
  <c r="T64" i="25"/>
  <c r="G65" i="25"/>
  <c r="G64" i="25"/>
  <c r="BF64" i="25"/>
  <c r="BF65" i="25"/>
  <c r="AX64" i="25"/>
  <c r="AX65" i="25"/>
  <c r="AP64" i="25"/>
  <c r="AP65" i="25"/>
  <c r="AH64" i="25"/>
  <c r="AH65" i="25"/>
  <c r="Z64" i="25"/>
  <c r="Z65" i="25"/>
  <c r="R64" i="25"/>
  <c r="R65" i="25"/>
  <c r="J64" i="25"/>
  <c r="J65" i="25"/>
  <c r="BI65" i="25"/>
  <c r="BI64" i="25"/>
  <c r="BA65" i="25"/>
  <c r="BA64" i="25"/>
  <c r="AS65" i="25"/>
  <c r="AS64" i="25"/>
  <c r="AK65" i="25"/>
  <c r="AK64" i="25"/>
  <c r="AC65" i="25"/>
  <c r="AC64" i="25"/>
  <c r="U65" i="25"/>
  <c r="U64" i="25"/>
  <c r="M65" i="25"/>
  <c r="M64" i="25"/>
  <c r="W65" i="25"/>
  <c r="W64" i="25"/>
  <c r="BM65" i="25"/>
  <c r="AG65" i="25"/>
  <c r="BH64" i="25"/>
  <c r="BK65" i="25"/>
  <c r="BK64" i="25"/>
  <c r="AZ64" i="25"/>
  <c r="AM65" i="25"/>
  <c r="AM64" i="25"/>
  <c r="AU65" i="25"/>
  <c r="AU64" i="25"/>
  <c r="BE65" i="25"/>
  <c r="Y65" i="25"/>
  <c r="AR64" i="25"/>
  <c r="O65" i="25"/>
  <c r="O64" i="25"/>
  <c r="AJ64" i="25"/>
  <c r="BC65" i="25"/>
  <c r="BC64" i="25"/>
  <c r="AW65" i="25"/>
  <c r="Q65" i="25"/>
  <c r="AB64" i="25"/>
  <c r="AE65" i="25"/>
  <c r="AE64" i="25"/>
  <c r="BG65" i="25"/>
  <c r="BG64" i="25"/>
  <c r="AY64" i="25"/>
  <c r="AY65" i="25"/>
  <c r="AQ64" i="25"/>
  <c r="AQ65" i="25"/>
  <c r="AI64" i="25"/>
  <c r="AI65" i="25"/>
  <c r="AA64" i="25"/>
  <c r="AA65" i="25"/>
  <c r="S65" i="25"/>
  <c r="S64" i="25"/>
  <c r="K64" i="25"/>
  <c r="K65" i="25"/>
  <c r="BJ64" i="25"/>
  <c r="BB64" i="25"/>
  <c r="AT64" i="25"/>
  <c r="AL64" i="25"/>
  <c r="AD64" i="25"/>
  <c r="V64" i="25"/>
  <c r="N64" i="25"/>
  <c r="J14" i="25"/>
  <c r="I17" i="25"/>
  <c r="H17" i="25"/>
  <c r="L13" i="25"/>
  <c r="AO118" i="24"/>
  <c r="AO129" i="24" s="1"/>
  <c r="AO131" i="24" s="1"/>
  <c r="Q118" i="24"/>
  <c r="Q129" i="24" s="1"/>
  <c r="Q131" i="24" s="1"/>
  <c r="AC118" i="24"/>
  <c r="AC129" i="24" s="1"/>
  <c r="AC131" i="24" s="1"/>
  <c r="AC74" i="25" s="1"/>
  <c r="BM118" i="24"/>
  <c r="BM129" i="24" s="1"/>
  <c r="BM131" i="24" s="1"/>
  <c r="BA118" i="24"/>
  <c r="BA129" i="24" s="1"/>
  <c r="BA131" i="24" s="1"/>
  <c r="BA74" i="25" s="1"/>
  <c r="BB118" i="24"/>
  <c r="BB129" i="24" s="1"/>
  <c r="BB131" i="24" s="1"/>
  <c r="AL118" i="24"/>
  <c r="AL129" i="24" s="1"/>
  <c r="AL131" i="24" s="1"/>
  <c r="AL74" i="25" s="1"/>
  <c r="BI118" i="24"/>
  <c r="BI129" i="24" s="1"/>
  <c r="BI131" i="24" s="1"/>
  <c r="AS118" i="24"/>
  <c r="AS129" i="24" s="1"/>
  <c r="AS131" i="24" s="1"/>
  <c r="AS74" i="25" s="1"/>
  <c r="AK118" i="24"/>
  <c r="AK129" i="24" s="1"/>
  <c r="AK131" i="24" s="1"/>
  <c r="AK74" i="25" s="1"/>
  <c r="U118" i="24"/>
  <c r="U129" i="24" s="1"/>
  <c r="U131" i="24" s="1"/>
  <c r="M118" i="24"/>
  <c r="M129" i="24" s="1"/>
  <c r="M131" i="24" s="1"/>
  <c r="AT118" i="24"/>
  <c r="AT129" i="24" s="1"/>
  <c r="AT131" i="24" s="1"/>
  <c r="AT74" i="25" s="1"/>
  <c r="AD118" i="24"/>
  <c r="AD129" i="24" s="1"/>
  <c r="AD131" i="24" s="1"/>
  <c r="AD74" i="25" s="1"/>
  <c r="BH118" i="24"/>
  <c r="BH129" i="24" s="1"/>
  <c r="BH131" i="24" s="1"/>
  <c r="BH74" i="25" s="1"/>
  <c r="AZ118" i="24"/>
  <c r="AZ129" i="24" s="1"/>
  <c r="AZ131" i="24" s="1"/>
  <c r="AR118" i="24"/>
  <c r="AR129" i="24" s="1"/>
  <c r="AR131" i="24" s="1"/>
  <c r="AJ118" i="24"/>
  <c r="AJ129" i="24" s="1"/>
  <c r="AJ131" i="24" s="1"/>
  <c r="AB118" i="24"/>
  <c r="AB129" i="24" s="1"/>
  <c r="AB131" i="24" s="1"/>
  <c r="AB74" i="25" s="1"/>
  <c r="T118" i="24"/>
  <c r="T129" i="24" s="1"/>
  <c r="T131" i="24" s="1"/>
  <c r="L118" i="24"/>
  <c r="L129" i="24" s="1"/>
  <c r="L131" i="24" s="1"/>
  <c r="L74" i="25" s="1"/>
  <c r="BJ118" i="24"/>
  <c r="BJ129" i="24" s="1"/>
  <c r="BJ131" i="24" s="1"/>
  <c r="N118" i="24"/>
  <c r="N129" i="24" s="1"/>
  <c r="N131" i="24" s="1"/>
  <c r="BG118" i="24"/>
  <c r="BG129" i="24" s="1"/>
  <c r="BG131" i="24" s="1"/>
  <c r="AY118" i="24"/>
  <c r="AY129" i="24" s="1"/>
  <c r="AY131" i="24" s="1"/>
  <c r="AY74" i="25" s="1"/>
  <c r="AQ118" i="24"/>
  <c r="AQ129" i="24" s="1"/>
  <c r="AQ131" i="24" s="1"/>
  <c r="AQ74" i="25" s="1"/>
  <c r="AI118" i="24"/>
  <c r="AI129" i="24" s="1"/>
  <c r="AI131" i="24" s="1"/>
  <c r="AI74" i="25" s="1"/>
  <c r="AA118" i="24"/>
  <c r="AA129" i="24" s="1"/>
  <c r="AA131" i="24" s="1"/>
  <c r="AA74" i="25" s="1"/>
  <c r="S118" i="24"/>
  <c r="S129" i="24" s="1"/>
  <c r="S131" i="24" s="1"/>
  <c r="K118" i="24"/>
  <c r="K129" i="24" s="1"/>
  <c r="K131" i="24" s="1"/>
  <c r="V118" i="24"/>
  <c r="V129" i="24" s="1"/>
  <c r="V131" i="24" s="1"/>
  <c r="V74" i="25" s="1"/>
  <c r="BF118" i="24"/>
  <c r="BF129" i="24" s="1"/>
  <c r="BF131" i="24" s="1"/>
  <c r="AX118" i="24"/>
  <c r="AX129" i="24" s="1"/>
  <c r="AX131" i="24" s="1"/>
  <c r="AP118" i="24"/>
  <c r="AP129" i="24" s="1"/>
  <c r="AP131" i="24" s="1"/>
  <c r="AH118" i="24"/>
  <c r="AH129" i="24" s="1"/>
  <c r="AH131" i="24" s="1"/>
  <c r="Z118" i="24"/>
  <c r="Z129" i="24" s="1"/>
  <c r="Z131" i="24" s="1"/>
  <c r="R118" i="24"/>
  <c r="R129" i="24" s="1"/>
  <c r="R131" i="24" s="1"/>
  <c r="J118" i="24"/>
  <c r="J129" i="24" s="1"/>
  <c r="J131" i="24" s="1"/>
  <c r="BE118" i="24"/>
  <c r="BE129" i="24" s="1"/>
  <c r="BE131" i="24" s="1"/>
  <c r="AW118" i="24"/>
  <c r="AW129" i="24" s="1"/>
  <c r="AW131" i="24" s="1"/>
  <c r="AG118" i="24"/>
  <c r="AG129" i="24" s="1"/>
  <c r="AG131" i="24" s="1"/>
  <c r="Y118" i="24"/>
  <c r="Y129" i="24" s="1"/>
  <c r="Y131" i="24" s="1"/>
  <c r="I118" i="24"/>
  <c r="I129" i="24" s="1"/>
  <c r="I131" i="24" s="1"/>
  <c r="BL118" i="24"/>
  <c r="BL129" i="24" s="1"/>
  <c r="BL131" i="24" s="1"/>
  <c r="BD118" i="24"/>
  <c r="BD129" i="24" s="1"/>
  <c r="BD131" i="24" s="1"/>
  <c r="BD74" i="25" s="1"/>
  <c r="AV118" i="24"/>
  <c r="AV129" i="24" s="1"/>
  <c r="AV131" i="24" s="1"/>
  <c r="AN118" i="24"/>
  <c r="AN129" i="24" s="1"/>
  <c r="AN131" i="24" s="1"/>
  <c r="AN74" i="25" s="1"/>
  <c r="AF118" i="24"/>
  <c r="AF129" i="24" s="1"/>
  <c r="AF131" i="24" s="1"/>
  <c r="X118" i="24"/>
  <c r="X129" i="24" s="1"/>
  <c r="X131" i="24" s="1"/>
  <c r="X74" i="25" s="1"/>
  <c r="P118" i="24"/>
  <c r="P129" i="24" s="1"/>
  <c r="P131" i="24" s="1"/>
  <c r="H118" i="24"/>
  <c r="H129" i="24" s="1"/>
  <c r="H131" i="24" s="1"/>
  <c r="H74" i="25" s="1"/>
  <c r="BK118" i="24"/>
  <c r="BK129" i="24" s="1"/>
  <c r="BK131" i="24" s="1"/>
  <c r="BK74" i="25" s="1"/>
  <c r="BC118" i="24"/>
  <c r="BC129" i="24" s="1"/>
  <c r="BC131" i="24" s="1"/>
  <c r="AU118" i="24"/>
  <c r="AU129" i="24" s="1"/>
  <c r="AU131" i="24" s="1"/>
  <c r="AM118" i="24"/>
  <c r="AM129" i="24" s="1"/>
  <c r="AM131" i="24" s="1"/>
  <c r="AE118" i="24"/>
  <c r="AE129" i="24" s="1"/>
  <c r="AE131" i="24" s="1"/>
  <c r="W118" i="24"/>
  <c r="W129" i="24" s="1"/>
  <c r="W131" i="24" s="1"/>
  <c r="W74" i="25" s="1"/>
  <c r="O118" i="24"/>
  <c r="O129" i="24" s="1"/>
  <c r="O131" i="24" s="1"/>
  <c r="G118" i="24"/>
  <c r="G129" i="24" s="1"/>
  <c r="G131" i="24" s="1"/>
  <c r="G74" i="25" s="1"/>
  <c r="F118" i="24"/>
  <c r="F129" i="24" s="1"/>
  <c r="F131" i="24" s="1"/>
  <c r="F74" i="25" s="1"/>
  <c r="H43" i="24"/>
  <c r="I41" i="24" s="1"/>
  <c r="H27" i="24"/>
  <c r="H30" i="24" s="1"/>
  <c r="G31" i="24"/>
  <c r="H12" i="24"/>
  <c r="H21" i="24" s="1"/>
  <c r="H23" i="24" s="1"/>
  <c r="I20" i="24" s="1"/>
  <c r="F23" i="24"/>
  <c r="S35" i="25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D6" i="26"/>
  <c r="E6" i="26"/>
  <c r="C6" i="26"/>
  <c r="E38" i="26"/>
  <c r="D38" i="26"/>
  <c r="C38" i="26"/>
  <c r="BG10" i="27" l="1"/>
  <c r="BG18" i="27"/>
  <c r="K10" i="27"/>
  <c r="K18" i="27"/>
  <c r="AI10" i="27"/>
  <c r="AI18" i="27"/>
  <c r="S10" i="27"/>
  <c r="S18" i="27"/>
  <c r="AQ10" i="27"/>
  <c r="AQ18" i="27"/>
  <c r="J26" i="27"/>
  <c r="I27" i="27"/>
  <c r="AA10" i="27"/>
  <c r="AA18" i="27"/>
  <c r="AY10" i="27"/>
  <c r="AY18" i="27"/>
  <c r="P53" i="25"/>
  <c r="P54" i="25"/>
  <c r="Q54" i="25"/>
  <c r="Q53" i="25"/>
  <c r="Q74" i="25"/>
  <c r="AR53" i="25"/>
  <c r="AR54" i="25"/>
  <c r="AE54" i="25"/>
  <c r="AE53" i="25"/>
  <c r="AF53" i="25"/>
  <c r="AF54" i="25"/>
  <c r="AW54" i="25"/>
  <c r="AW53" i="25"/>
  <c r="AW74" i="25"/>
  <c r="BF53" i="25"/>
  <c r="BF54" i="25"/>
  <c r="BG53" i="25"/>
  <c r="BG54" i="25"/>
  <c r="AZ54" i="25"/>
  <c r="AZ53" i="25"/>
  <c r="BI54" i="25"/>
  <c r="BI53" i="25"/>
  <c r="AP53" i="25"/>
  <c r="AP54" i="25"/>
  <c r="AP74" i="25"/>
  <c r="AG53" i="25"/>
  <c r="AG74" i="25"/>
  <c r="AG54" i="25"/>
  <c r="AM54" i="25"/>
  <c r="AM53" i="25"/>
  <c r="AN53" i="25"/>
  <c r="AN54" i="25"/>
  <c r="BE53" i="25"/>
  <c r="BE74" i="25"/>
  <c r="BE54" i="25"/>
  <c r="V54" i="25"/>
  <c r="V53" i="25"/>
  <c r="N54" i="25"/>
  <c r="N53" i="25"/>
  <c r="BH53" i="25"/>
  <c r="BH54" i="25"/>
  <c r="AL54" i="25"/>
  <c r="AL53" i="25"/>
  <c r="AR74" i="25"/>
  <c r="AJ53" i="25"/>
  <c r="AJ54" i="25"/>
  <c r="AS54" i="25"/>
  <c r="AS53" i="25"/>
  <c r="AU54" i="25"/>
  <c r="AU53" i="25"/>
  <c r="AV53" i="25"/>
  <c r="AV54" i="25"/>
  <c r="J53" i="25"/>
  <c r="J54" i="25"/>
  <c r="K53" i="25"/>
  <c r="K54" i="25"/>
  <c r="BJ54" i="25"/>
  <c r="BJ53" i="25"/>
  <c r="AD54" i="25"/>
  <c r="AD53" i="25"/>
  <c r="BB54" i="25"/>
  <c r="BB53" i="25"/>
  <c r="BI74" i="25"/>
  <c r="BB74" i="25"/>
  <c r="BG74" i="25"/>
  <c r="AZ74" i="25"/>
  <c r="P74" i="25"/>
  <c r="O54" i="25"/>
  <c r="O53" i="25"/>
  <c r="AQ53" i="25"/>
  <c r="AQ54" i="25"/>
  <c r="X53" i="25"/>
  <c r="X54" i="25"/>
  <c r="AY53" i="25"/>
  <c r="AY54" i="25"/>
  <c r="BC54" i="25"/>
  <c r="BC53" i="25"/>
  <c r="BD53" i="25"/>
  <c r="BD54" i="25"/>
  <c r="R53" i="25"/>
  <c r="R54" i="25"/>
  <c r="R74" i="25"/>
  <c r="S54" i="25"/>
  <c r="S53" i="25"/>
  <c r="L53" i="25"/>
  <c r="L54" i="25"/>
  <c r="AT54" i="25"/>
  <c r="AT53" i="25"/>
  <c r="BA54" i="25"/>
  <c r="BA53" i="25"/>
  <c r="AU74" i="25"/>
  <c r="BJ74" i="25"/>
  <c r="BC74" i="25"/>
  <c r="AM74" i="25"/>
  <c r="AK54" i="25"/>
  <c r="AK53" i="25"/>
  <c r="W54" i="25"/>
  <c r="W53" i="25"/>
  <c r="AX53" i="25"/>
  <c r="AX54" i="25"/>
  <c r="AX74" i="25"/>
  <c r="O74" i="25"/>
  <c r="BK54" i="25"/>
  <c r="BK53" i="25"/>
  <c r="BL53" i="25"/>
  <c r="BL54" i="25"/>
  <c r="Z53" i="25"/>
  <c r="Z54" i="25"/>
  <c r="Z74" i="25"/>
  <c r="AA54" i="25"/>
  <c r="AA53" i="25"/>
  <c r="T53" i="25"/>
  <c r="T54" i="25"/>
  <c r="M54" i="25"/>
  <c r="M53" i="25"/>
  <c r="BM53" i="25"/>
  <c r="BM54" i="25"/>
  <c r="BM74" i="25"/>
  <c r="BL74" i="25"/>
  <c r="AJ74" i="25"/>
  <c r="M74" i="25"/>
  <c r="AV74" i="25"/>
  <c r="K74" i="25"/>
  <c r="AE74" i="25"/>
  <c r="BF74" i="25"/>
  <c r="Y53" i="25"/>
  <c r="Y74" i="25"/>
  <c r="Y54" i="25"/>
  <c r="AO53" i="25"/>
  <c r="AO74" i="25"/>
  <c r="AO54" i="25"/>
  <c r="G54" i="25"/>
  <c r="G53" i="25"/>
  <c r="H53" i="25"/>
  <c r="H54" i="25"/>
  <c r="I74" i="25"/>
  <c r="I53" i="25"/>
  <c r="I54" i="25"/>
  <c r="AH53" i="25"/>
  <c r="AH54" i="25"/>
  <c r="AH74" i="25"/>
  <c r="AI53" i="25"/>
  <c r="AI54" i="25"/>
  <c r="AB54" i="25"/>
  <c r="AB53" i="25"/>
  <c r="U54" i="25"/>
  <c r="U53" i="25"/>
  <c r="AC54" i="25"/>
  <c r="AC53" i="25"/>
  <c r="AF74" i="25"/>
  <c r="U74" i="25"/>
  <c r="T74" i="25"/>
  <c r="N74" i="25"/>
  <c r="S74" i="25"/>
  <c r="J74" i="25"/>
  <c r="F53" i="25"/>
  <c r="F54" i="25"/>
  <c r="M13" i="25"/>
  <c r="J17" i="25"/>
  <c r="K14" i="25"/>
  <c r="I42" i="24"/>
  <c r="I43" i="24" s="1"/>
  <c r="J41" i="24" s="1"/>
  <c r="I27" i="24"/>
  <c r="I30" i="24" s="1"/>
  <c r="H31" i="24"/>
  <c r="I22" i="24"/>
  <c r="I12" i="24"/>
  <c r="I21" i="24" s="1"/>
  <c r="I23" i="24" s="1"/>
  <c r="J20" i="24" s="1"/>
  <c r="E43" i="26"/>
  <c r="D43" i="26"/>
  <c r="C43" i="26"/>
  <c r="C43" i="30" s="1"/>
  <c r="D43" i="30"/>
  <c r="E43" i="30"/>
  <c r="D44" i="30"/>
  <c r="E44" i="30"/>
  <c r="C44" i="30"/>
  <c r="D47" i="30"/>
  <c r="E47" i="30"/>
  <c r="C47" i="30"/>
  <c r="W29" i="27" l="1"/>
  <c r="BA29" i="27"/>
  <c r="BJ29" i="27"/>
  <c r="AU29" i="27"/>
  <c r="AA29" i="27"/>
  <c r="N29" i="27"/>
  <c r="S29" i="27"/>
  <c r="AD29" i="27"/>
  <c r="AZ29" i="27"/>
  <c r="T29" i="27"/>
  <c r="R29" i="27"/>
  <c r="X29" i="27"/>
  <c r="BH29" i="27"/>
  <c r="AC29" i="27"/>
  <c r="BC29" i="27"/>
  <c r="AY29" i="27"/>
  <c r="O29" i="27"/>
  <c r="V29" i="27"/>
  <c r="Q29" i="27"/>
  <c r="BK29" i="27"/>
  <c r="AK29" i="27"/>
  <c r="AT29" i="27"/>
  <c r="AS29" i="27"/>
  <c r="AW29" i="27"/>
  <c r="AO29" i="27"/>
  <c r="BB29" i="27"/>
  <c r="AM29" i="27"/>
  <c r="BI29" i="27"/>
  <c r="AF29" i="27"/>
  <c r="BE29" i="27"/>
  <c r="H29" i="27"/>
  <c r="H30" i="27" s="1"/>
  <c r="BM29" i="27"/>
  <c r="AP29" i="27"/>
  <c r="AQ29" i="27"/>
  <c r="AJ29" i="27"/>
  <c r="U29" i="27"/>
  <c r="AH29" i="27"/>
  <c r="M29" i="27"/>
  <c r="Z29" i="27"/>
  <c r="AX29" i="27"/>
  <c r="AV29" i="27"/>
  <c r="AL29" i="27"/>
  <c r="K26" i="27"/>
  <c r="J27" i="27"/>
  <c r="AN29" i="27"/>
  <c r="Y29" i="27"/>
  <c r="AG29" i="27"/>
  <c r="K29" i="27"/>
  <c r="K30" i="27" s="1"/>
  <c r="BF29" i="27"/>
  <c r="AI29" i="27"/>
  <c r="BD29" i="27"/>
  <c r="AR29" i="27"/>
  <c r="L29" i="27"/>
  <c r="J29" i="27"/>
  <c r="J30" i="27" s="1"/>
  <c r="AB29" i="27"/>
  <c r="I29" i="27"/>
  <c r="I30" i="27" s="1"/>
  <c r="BL29" i="27"/>
  <c r="BG29" i="27"/>
  <c r="AE29" i="27"/>
  <c r="P29" i="27"/>
  <c r="G29" i="27"/>
  <c r="G30" i="27" s="1"/>
  <c r="F29" i="27"/>
  <c r="F30" i="27" s="1"/>
  <c r="AC57" i="25"/>
  <c r="G57" i="25"/>
  <c r="AL57" i="25"/>
  <c r="T57" i="25"/>
  <c r="X57" i="25"/>
  <c r="BH57" i="25"/>
  <c r="R57" i="25"/>
  <c r="W57" i="25"/>
  <c r="BA57" i="25"/>
  <c r="BJ57" i="25"/>
  <c r="AU57" i="25"/>
  <c r="AM57" i="25"/>
  <c r="BC57" i="25"/>
  <c r="O57" i="25"/>
  <c r="V57" i="25"/>
  <c r="BK57" i="25"/>
  <c r="AK57" i="25"/>
  <c r="AT57" i="25"/>
  <c r="AS57" i="25"/>
  <c r="AW57" i="25"/>
  <c r="AH57" i="25"/>
  <c r="Z57" i="25"/>
  <c r="AX57" i="25"/>
  <c r="AV57" i="25"/>
  <c r="BB57" i="25"/>
  <c r="AY57" i="25"/>
  <c r="AA57" i="25"/>
  <c r="N57" i="25"/>
  <c r="BI57" i="25"/>
  <c r="H57" i="25"/>
  <c r="AQ57" i="25"/>
  <c r="AP57" i="25"/>
  <c r="BM57" i="25"/>
  <c r="S57" i="25"/>
  <c r="AD57" i="25"/>
  <c r="AZ57" i="25"/>
  <c r="Q57" i="25"/>
  <c r="BD57" i="25"/>
  <c r="J57" i="25"/>
  <c r="U57" i="25"/>
  <c r="M57" i="25"/>
  <c r="BF57" i="25"/>
  <c r="AI57" i="25"/>
  <c r="AR57" i="25"/>
  <c r="L57" i="25"/>
  <c r="AJ57" i="25"/>
  <c r="AG57" i="25"/>
  <c r="AF57" i="25"/>
  <c r="K57" i="25"/>
  <c r="AN57" i="25"/>
  <c r="Y57" i="25"/>
  <c r="AB57" i="25"/>
  <c r="I57" i="25"/>
  <c r="AO57" i="25"/>
  <c r="BL57" i="25"/>
  <c r="BE57" i="25"/>
  <c r="BG57" i="25"/>
  <c r="AE57" i="25"/>
  <c r="P57" i="25"/>
  <c r="F57" i="25"/>
  <c r="L14" i="25"/>
  <c r="K17" i="25"/>
  <c r="N13" i="25"/>
  <c r="J42" i="24"/>
  <c r="J43" i="24" s="1"/>
  <c r="K41" i="24" s="1"/>
  <c r="I31" i="24"/>
  <c r="J27" i="24"/>
  <c r="J30" i="24" s="1"/>
  <c r="J22" i="24"/>
  <c r="J23" i="24"/>
  <c r="K20" i="24" s="1"/>
  <c r="J12" i="24"/>
  <c r="J21" i="24" s="1"/>
  <c r="E17" i="26"/>
  <c r="D17" i="26"/>
  <c r="E38" i="30"/>
  <c r="E39" i="30"/>
  <c r="E40" i="30"/>
  <c r="AN73" i="25" l="1"/>
  <c r="AN15" i="27"/>
  <c r="AN16" i="27" s="1"/>
  <c r="AN17" i="27" s="1"/>
  <c r="AN19" i="27" s="1"/>
  <c r="AN22" i="27"/>
  <c r="BF73" i="25"/>
  <c r="BF22" i="27"/>
  <c r="BF15" i="27"/>
  <c r="BF16" i="27" s="1"/>
  <c r="BF17" i="27" s="1"/>
  <c r="BF19" i="27" s="1"/>
  <c r="BG73" i="25"/>
  <c r="BG22" i="27"/>
  <c r="BG15" i="27"/>
  <c r="BG16" i="27" s="1"/>
  <c r="BG17" i="27" s="1"/>
  <c r="BG19" i="27" s="1"/>
  <c r="AK73" i="25"/>
  <c r="AK15" i="27"/>
  <c r="AK16" i="27" s="1"/>
  <c r="AK17" i="27" s="1"/>
  <c r="AK19" i="27" s="1"/>
  <c r="AK22" i="27"/>
  <c r="AC73" i="25"/>
  <c r="AC15" i="27"/>
  <c r="AC16" i="27" s="1"/>
  <c r="AC17" i="27" s="1"/>
  <c r="AC19" i="27" s="1"/>
  <c r="AC22" i="27"/>
  <c r="BE73" i="25"/>
  <c r="BE22" i="27"/>
  <c r="BE15" i="27"/>
  <c r="BE16" i="27" s="1"/>
  <c r="BE17" i="27" s="1"/>
  <c r="BE19" i="27" s="1"/>
  <c r="AF73" i="25"/>
  <c r="AF15" i="27"/>
  <c r="AF16" i="27" s="1"/>
  <c r="AF17" i="27" s="1"/>
  <c r="AF19" i="27" s="1"/>
  <c r="AF22" i="27"/>
  <c r="U73" i="25"/>
  <c r="U15" i="27"/>
  <c r="U16" i="27" s="1"/>
  <c r="U17" i="27" s="1"/>
  <c r="U19" i="27" s="1"/>
  <c r="U22" i="27"/>
  <c r="AP73" i="25"/>
  <c r="AP22" i="27"/>
  <c r="AP15" i="27"/>
  <c r="AP16" i="27" s="1"/>
  <c r="AP17" i="27" s="1"/>
  <c r="AP19" i="27" s="1"/>
  <c r="AV73" i="25"/>
  <c r="AV15" i="27"/>
  <c r="AV16" i="27" s="1"/>
  <c r="AV17" i="27" s="1"/>
  <c r="AV19" i="27" s="1"/>
  <c r="AV22" i="27"/>
  <c r="BK73" i="25"/>
  <c r="BK15" i="27"/>
  <c r="BK16" i="27" s="1"/>
  <c r="BK17" i="27" s="1"/>
  <c r="BK19" i="27" s="1"/>
  <c r="BK22" i="27"/>
  <c r="W73" i="25"/>
  <c r="W22" i="27"/>
  <c r="W15" i="27"/>
  <c r="W16" i="27" s="1"/>
  <c r="W17" i="27" s="1"/>
  <c r="W19" i="27" s="1"/>
  <c r="BJ73" i="25"/>
  <c r="BJ15" i="27"/>
  <c r="BJ16" i="27" s="1"/>
  <c r="BJ17" i="27" s="1"/>
  <c r="BJ19" i="27" s="1"/>
  <c r="BJ22" i="27"/>
  <c r="M73" i="25"/>
  <c r="M15" i="27"/>
  <c r="M16" i="27" s="1"/>
  <c r="M17" i="27" s="1"/>
  <c r="M19" i="27" s="1"/>
  <c r="M22" i="27"/>
  <c r="BA73" i="25"/>
  <c r="BA15" i="27"/>
  <c r="BA16" i="27" s="1"/>
  <c r="BA17" i="27" s="1"/>
  <c r="BA19" i="27" s="1"/>
  <c r="BA22" i="27"/>
  <c r="BL73" i="25"/>
  <c r="BL15" i="27"/>
  <c r="BL16" i="27" s="1"/>
  <c r="BL17" i="27" s="1"/>
  <c r="BL19" i="27" s="1"/>
  <c r="BL22" i="27"/>
  <c r="AX73" i="25"/>
  <c r="AX22" i="27"/>
  <c r="AX15" i="27"/>
  <c r="AX16" i="27" s="1"/>
  <c r="AX17" i="27" s="1"/>
  <c r="AX19" i="27" s="1"/>
  <c r="AJ73" i="25"/>
  <c r="AJ15" i="27"/>
  <c r="AJ16" i="27" s="1"/>
  <c r="AJ17" i="27" s="1"/>
  <c r="AJ19" i="27" s="1"/>
  <c r="AJ22" i="27"/>
  <c r="BD73" i="25"/>
  <c r="BD15" i="27"/>
  <c r="BD16" i="27" s="1"/>
  <c r="BD17" i="27" s="1"/>
  <c r="BD19" i="27" s="1"/>
  <c r="BD22" i="27"/>
  <c r="H73" i="25"/>
  <c r="H15" i="27"/>
  <c r="H16" i="27" s="1"/>
  <c r="H17" i="27" s="1"/>
  <c r="H19" i="27" s="1"/>
  <c r="H22" i="27"/>
  <c r="Z73" i="25"/>
  <c r="Z22" i="27"/>
  <c r="Z15" i="27"/>
  <c r="Z16" i="27" s="1"/>
  <c r="Z17" i="27" s="1"/>
  <c r="Z19" i="27" s="1"/>
  <c r="O73" i="25"/>
  <c r="O15" i="27"/>
  <c r="O16" i="27" s="1"/>
  <c r="O17" i="27" s="1"/>
  <c r="O19" i="27" s="1"/>
  <c r="O22" i="27"/>
  <c r="BH73" i="25"/>
  <c r="BH15" i="27"/>
  <c r="BH16" i="27" s="1"/>
  <c r="BH17" i="27" s="1"/>
  <c r="BH19" i="27" s="1"/>
  <c r="BH22" i="27"/>
  <c r="L26" i="27"/>
  <c r="K27" i="27"/>
  <c r="AE73" i="25"/>
  <c r="AE15" i="27"/>
  <c r="AE16" i="27" s="1"/>
  <c r="AE17" i="27" s="1"/>
  <c r="AE19" i="27" s="1"/>
  <c r="AE22" i="27"/>
  <c r="AY73" i="25"/>
  <c r="AY22" i="27"/>
  <c r="AY15" i="27"/>
  <c r="AY16" i="27" s="1"/>
  <c r="AY17" i="27" s="1"/>
  <c r="AY19" i="27" s="1"/>
  <c r="K73" i="25"/>
  <c r="K22" i="27"/>
  <c r="K15" i="27"/>
  <c r="K16" i="27" s="1"/>
  <c r="K17" i="27" s="1"/>
  <c r="K19" i="27" s="1"/>
  <c r="AO73" i="25"/>
  <c r="AO22" i="27"/>
  <c r="AO15" i="27"/>
  <c r="AO16" i="27" s="1"/>
  <c r="AO17" i="27" s="1"/>
  <c r="AO19" i="27" s="1"/>
  <c r="I73" i="25"/>
  <c r="I22" i="27"/>
  <c r="I15" i="27"/>
  <c r="I16" i="27" s="1"/>
  <c r="I17" i="27" s="1"/>
  <c r="I19" i="27" s="1"/>
  <c r="L73" i="25"/>
  <c r="L15" i="27"/>
  <c r="L16" i="27" s="1"/>
  <c r="L17" i="27" s="1"/>
  <c r="L19" i="27" s="1"/>
  <c r="L22" i="27"/>
  <c r="Q73" i="25"/>
  <c r="Q22" i="27"/>
  <c r="Q15" i="27"/>
  <c r="Q16" i="27" s="1"/>
  <c r="Q17" i="27" s="1"/>
  <c r="Q19" i="27" s="1"/>
  <c r="BI73" i="25"/>
  <c r="BI15" i="27"/>
  <c r="BI16" i="27" s="1"/>
  <c r="BI17" i="27" s="1"/>
  <c r="BI19" i="27" s="1"/>
  <c r="BI22" i="27"/>
  <c r="AH73" i="25"/>
  <c r="AH22" i="27"/>
  <c r="AH15" i="27"/>
  <c r="AH16" i="27" s="1"/>
  <c r="AH17" i="27" s="1"/>
  <c r="AH19" i="27" s="1"/>
  <c r="BC73" i="25"/>
  <c r="BC15" i="27"/>
  <c r="BC16" i="27" s="1"/>
  <c r="BC17" i="27" s="1"/>
  <c r="BC19" i="27" s="1"/>
  <c r="BC22" i="27"/>
  <c r="X73" i="25"/>
  <c r="X15" i="27"/>
  <c r="X16" i="27" s="1"/>
  <c r="X17" i="27" s="1"/>
  <c r="X19" i="27" s="1"/>
  <c r="X22" i="27"/>
  <c r="L30" i="27"/>
  <c r="S73" i="25"/>
  <c r="S22" i="27"/>
  <c r="S15" i="27"/>
  <c r="S16" i="27" s="1"/>
  <c r="S17" i="27" s="1"/>
  <c r="S19" i="27" s="1"/>
  <c r="BB73" i="25"/>
  <c r="BB15" i="27"/>
  <c r="BB16" i="27" s="1"/>
  <c r="BB17" i="27" s="1"/>
  <c r="BB19" i="27" s="1"/>
  <c r="BB22" i="27"/>
  <c r="AG73" i="25"/>
  <c r="AG22" i="27"/>
  <c r="AG15" i="27"/>
  <c r="AG16" i="27" s="1"/>
  <c r="AG17" i="27" s="1"/>
  <c r="AG19" i="27" s="1"/>
  <c r="AQ73" i="25"/>
  <c r="AQ22" i="27"/>
  <c r="AQ15" i="27"/>
  <c r="AQ16" i="27" s="1"/>
  <c r="AQ17" i="27" s="1"/>
  <c r="AQ19" i="27" s="1"/>
  <c r="R73" i="25"/>
  <c r="R22" i="27"/>
  <c r="R15" i="27"/>
  <c r="R16" i="27" s="1"/>
  <c r="R17" i="27" s="1"/>
  <c r="R19" i="27" s="1"/>
  <c r="AB73" i="25"/>
  <c r="AB15" i="27"/>
  <c r="AB16" i="27" s="1"/>
  <c r="AB17" i="27" s="1"/>
  <c r="AB19" i="27" s="1"/>
  <c r="AB22" i="27"/>
  <c r="AR73" i="25"/>
  <c r="AR15" i="27"/>
  <c r="AR16" i="27" s="1"/>
  <c r="AR17" i="27" s="1"/>
  <c r="AR19" i="27" s="1"/>
  <c r="AR22" i="27"/>
  <c r="AZ73" i="25"/>
  <c r="AZ15" i="27"/>
  <c r="AZ16" i="27" s="1"/>
  <c r="AZ17" i="27" s="1"/>
  <c r="AZ19" i="27" s="1"/>
  <c r="AZ22" i="27"/>
  <c r="N73" i="25"/>
  <c r="N15" i="27"/>
  <c r="N16" i="27" s="1"/>
  <c r="N17" i="27" s="1"/>
  <c r="N19" i="27" s="1"/>
  <c r="N22" i="27"/>
  <c r="AW73" i="25"/>
  <c r="AW22" i="27"/>
  <c r="AW15" i="27"/>
  <c r="AW16" i="27" s="1"/>
  <c r="AW17" i="27" s="1"/>
  <c r="AW19" i="27" s="1"/>
  <c r="AM73" i="25"/>
  <c r="AM15" i="27"/>
  <c r="AM16" i="27" s="1"/>
  <c r="AM17" i="27" s="1"/>
  <c r="AM19" i="27" s="1"/>
  <c r="AM22" i="27"/>
  <c r="T73" i="25"/>
  <c r="T15" i="27"/>
  <c r="T16" i="27" s="1"/>
  <c r="T17" i="27" s="1"/>
  <c r="T19" i="27" s="1"/>
  <c r="T22" i="27"/>
  <c r="AT73" i="25"/>
  <c r="AT15" i="27"/>
  <c r="AT16" i="27" s="1"/>
  <c r="AT17" i="27" s="1"/>
  <c r="AT19" i="27" s="1"/>
  <c r="AT22" i="27"/>
  <c r="BM73" i="25"/>
  <c r="BM22" i="27"/>
  <c r="BM15" i="27"/>
  <c r="BM16" i="27" s="1"/>
  <c r="BM17" i="27" s="1"/>
  <c r="BM19" i="27" s="1"/>
  <c r="J73" i="25"/>
  <c r="J22" i="27"/>
  <c r="J15" i="27"/>
  <c r="J16" i="27" s="1"/>
  <c r="J17" i="27" s="1"/>
  <c r="J19" i="27" s="1"/>
  <c r="V73" i="25"/>
  <c r="V22" i="27"/>
  <c r="V15" i="27"/>
  <c r="V16" i="27" s="1"/>
  <c r="V17" i="27" s="1"/>
  <c r="V19" i="27" s="1"/>
  <c r="P73" i="25"/>
  <c r="P15" i="27"/>
  <c r="P16" i="27" s="1"/>
  <c r="P17" i="27" s="1"/>
  <c r="P19" i="27" s="1"/>
  <c r="P22" i="27"/>
  <c r="Y73" i="25"/>
  <c r="Y22" i="27"/>
  <c r="Y15" i="27"/>
  <c r="Y16" i="27" s="1"/>
  <c r="Y17" i="27" s="1"/>
  <c r="Y19" i="27" s="1"/>
  <c r="AI73" i="25"/>
  <c r="AI22" i="27"/>
  <c r="AI15" i="27"/>
  <c r="AI16" i="27" s="1"/>
  <c r="AI17" i="27" s="1"/>
  <c r="AI19" i="27" s="1"/>
  <c r="AD73" i="25"/>
  <c r="AD15" i="27"/>
  <c r="AD16" i="27" s="1"/>
  <c r="AD17" i="27" s="1"/>
  <c r="AD19" i="27" s="1"/>
  <c r="AD22" i="27"/>
  <c r="AA73" i="25"/>
  <c r="AA22" i="27"/>
  <c r="AA15" i="27"/>
  <c r="AA16" i="27" s="1"/>
  <c r="AA17" i="27" s="1"/>
  <c r="AA19" i="27" s="1"/>
  <c r="AS73" i="25"/>
  <c r="AS15" i="27"/>
  <c r="AS16" i="27" s="1"/>
  <c r="AS17" i="27" s="1"/>
  <c r="AS19" i="27" s="1"/>
  <c r="AS22" i="27"/>
  <c r="AU73" i="25"/>
  <c r="AU15" i="27"/>
  <c r="AU16" i="27" s="1"/>
  <c r="AU17" i="27" s="1"/>
  <c r="AU19" i="27" s="1"/>
  <c r="AU22" i="27"/>
  <c r="AL73" i="25"/>
  <c r="AL15" i="27"/>
  <c r="AL16" i="27" s="1"/>
  <c r="AL17" i="27" s="1"/>
  <c r="AL19" i="27" s="1"/>
  <c r="AL22" i="27"/>
  <c r="G73" i="25"/>
  <c r="G22" i="27"/>
  <c r="F15" i="27"/>
  <c r="F16" i="27" s="1"/>
  <c r="F17" i="27" s="1"/>
  <c r="F22" i="27"/>
  <c r="G15" i="27"/>
  <c r="G16" i="27" s="1"/>
  <c r="G17" i="27" s="1"/>
  <c r="G19" i="27" s="1"/>
  <c r="F73" i="25"/>
  <c r="O13" i="25"/>
  <c r="M14" i="25"/>
  <c r="L17" i="25"/>
  <c r="K42" i="24"/>
  <c r="K43" i="24" s="1"/>
  <c r="L41" i="24" s="1"/>
  <c r="K27" i="24"/>
  <c r="K30" i="24" s="1"/>
  <c r="J31" i="24"/>
  <c r="K12" i="24"/>
  <c r="K21" i="24" s="1"/>
  <c r="K22" i="24"/>
  <c r="K23" i="24" s="1"/>
  <c r="L20" i="24" s="1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AB24" i="27" l="1"/>
  <c r="AB36" i="27" s="1"/>
  <c r="AB32" i="27"/>
  <c r="AV32" i="27"/>
  <c r="AV24" i="27"/>
  <c r="AV36" i="27" s="1"/>
  <c r="S32" i="27"/>
  <c r="S24" i="27"/>
  <c r="S36" i="27" s="1"/>
  <c r="I32" i="27"/>
  <c r="I33" i="27" s="1"/>
  <c r="I38" i="27" s="1"/>
  <c r="I24" i="27"/>
  <c r="I36" i="27" s="1"/>
  <c r="O24" i="27"/>
  <c r="O36" i="27" s="1"/>
  <c r="O32" i="27"/>
  <c r="P32" i="27"/>
  <c r="P24" i="27"/>
  <c r="P36" i="27" s="1"/>
  <c r="AZ24" i="27"/>
  <c r="AZ36" i="27" s="1"/>
  <c r="AZ32" i="27"/>
  <c r="AG32" i="27"/>
  <c r="AG24" i="27"/>
  <c r="AG36" i="27" s="1"/>
  <c r="BD24" i="27"/>
  <c r="BD36" i="27" s="1"/>
  <c r="BD32" i="27"/>
  <c r="AX24" i="27"/>
  <c r="AX36" i="27" s="1"/>
  <c r="AX32" i="27"/>
  <c r="M32" i="27"/>
  <c r="M24" i="27"/>
  <c r="M36" i="27" s="1"/>
  <c r="I37" i="27"/>
  <c r="AD24" i="27"/>
  <c r="AD36" i="27" s="1"/>
  <c r="AD32" i="27"/>
  <c r="J24" i="27"/>
  <c r="J36" i="27" s="1"/>
  <c r="J32" i="27"/>
  <c r="J33" i="27" s="1"/>
  <c r="J38" i="27" s="1"/>
  <c r="AM24" i="27"/>
  <c r="AM36" i="27" s="1"/>
  <c r="AM32" i="27"/>
  <c r="BC24" i="27"/>
  <c r="BC36" i="27" s="1"/>
  <c r="BC32" i="27"/>
  <c r="R24" i="27"/>
  <c r="R36" i="27" s="1"/>
  <c r="R32" i="27"/>
  <c r="BB24" i="27"/>
  <c r="BB36" i="27" s="1"/>
  <c r="BB32" i="27"/>
  <c r="M26" i="27"/>
  <c r="L27" i="27"/>
  <c r="BL32" i="27"/>
  <c r="BL24" i="27"/>
  <c r="BL36" i="27" s="1"/>
  <c r="AP24" i="27"/>
  <c r="AP36" i="27" s="1"/>
  <c r="AP32" i="27"/>
  <c r="AL24" i="27"/>
  <c r="AL36" i="27" s="1"/>
  <c r="AL32" i="27"/>
  <c r="AI24" i="27"/>
  <c r="AI36" i="27" s="1"/>
  <c r="AI32" i="27"/>
  <c r="AW32" i="27"/>
  <c r="AW24" i="27"/>
  <c r="AW36" i="27" s="1"/>
  <c r="AR24" i="27"/>
  <c r="AR36" i="27" s="1"/>
  <c r="AR32" i="27"/>
  <c r="AH24" i="27"/>
  <c r="AH36" i="27" s="1"/>
  <c r="AH32" i="27"/>
  <c r="L24" i="27"/>
  <c r="L36" i="27" s="1"/>
  <c r="L32" i="27"/>
  <c r="L33" i="27" s="1"/>
  <c r="L38" i="27" s="1"/>
  <c r="AY32" i="27"/>
  <c r="AY24" i="27"/>
  <c r="AY36" i="27" s="1"/>
  <c r="Z24" i="27"/>
  <c r="Z36" i="27" s="1"/>
  <c r="Z32" i="27"/>
  <c r="AJ24" i="27"/>
  <c r="AJ36" i="27" s="1"/>
  <c r="AJ32" i="27"/>
  <c r="BK24" i="27"/>
  <c r="BK36" i="27" s="1"/>
  <c r="BK32" i="27"/>
  <c r="BE24" i="27"/>
  <c r="BE36" i="27" s="1"/>
  <c r="BE32" i="27"/>
  <c r="AN32" i="27"/>
  <c r="AN24" i="27"/>
  <c r="AN36" i="27" s="1"/>
  <c r="J37" i="27"/>
  <c r="K37" i="27"/>
  <c r="K24" i="27"/>
  <c r="K36" i="27" s="1"/>
  <c r="K32" i="27"/>
  <c r="K33" i="27" s="1"/>
  <c r="K38" i="27" s="1"/>
  <c r="AF32" i="27"/>
  <c r="AF24" i="27"/>
  <c r="AF36" i="27" s="1"/>
  <c r="BF24" i="27"/>
  <c r="BF36" i="27" s="1"/>
  <c r="BF32" i="27"/>
  <c r="V24" i="27"/>
  <c r="V36" i="27" s="1"/>
  <c r="V32" i="27"/>
  <c r="T24" i="27"/>
  <c r="T36" i="27" s="1"/>
  <c r="T32" i="27"/>
  <c r="X32" i="27"/>
  <c r="X24" i="27"/>
  <c r="X36" i="27" s="1"/>
  <c r="L37" i="27"/>
  <c r="BH24" i="27"/>
  <c r="BH36" i="27" s="1"/>
  <c r="BH32" i="27"/>
  <c r="BJ24" i="27"/>
  <c r="BJ36" i="27" s="1"/>
  <c r="BJ32" i="27"/>
  <c r="U32" i="27"/>
  <c r="U24" i="27"/>
  <c r="U36" i="27" s="1"/>
  <c r="AU24" i="27"/>
  <c r="AU36" i="27" s="1"/>
  <c r="AU32" i="27"/>
  <c r="Y32" i="27"/>
  <c r="Y24" i="27"/>
  <c r="Y36" i="27" s="1"/>
  <c r="H37" i="27"/>
  <c r="AC24" i="27"/>
  <c r="AC36" i="27" s="1"/>
  <c r="AC32" i="27"/>
  <c r="AS32" i="27"/>
  <c r="AS24" i="27"/>
  <c r="AS36" i="27" s="1"/>
  <c r="Q24" i="27"/>
  <c r="Q36" i="27" s="1"/>
  <c r="Q32" i="27"/>
  <c r="W24" i="27"/>
  <c r="W36" i="27" s="1"/>
  <c r="W32" i="27"/>
  <c r="AK24" i="27"/>
  <c r="AK36" i="27" s="1"/>
  <c r="AK32" i="27"/>
  <c r="BM32" i="27"/>
  <c r="BM24" i="27"/>
  <c r="BM36" i="27" s="1"/>
  <c r="AO32" i="27"/>
  <c r="AO24" i="27"/>
  <c r="AO36" i="27" s="1"/>
  <c r="AA24" i="27"/>
  <c r="AA36" i="27" s="1"/>
  <c r="AA32" i="27"/>
  <c r="AT24" i="27"/>
  <c r="AT36" i="27" s="1"/>
  <c r="AT32" i="27"/>
  <c r="N24" i="27"/>
  <c r="N36" i="27" s="1"/>
  <c r="N32" i="27"/>
  <c r="AQ24" i="27"/>
  <c r="AQ36" i="27" s="1"/>
  <c r="AQ32" i="27"/>
  <c r="BI32" i="27"/>
  <c r="BI24" i="27"/>
  <c r="BI36" i="27" s="1"/>
  <c r="AE24" i="27"/>
  <c r="AE36" i="27" s="1"/>
  <c r="AE32" i="27"/>
  <c r="H32" i="27"/>
  <c r="H33" i="27" s="1"/>
  <c r="H38" i="27" s="1"/>
  <c r="H24" i="27"/>
  <c r="H36" i="27" s="1"/>
  <c r="BA32" i="27"/>
  <c r="BA24" i="27"/>
  <c r="BA36" i="27" s="1"/>
  <c r="BG24" i="27"/>
  <c r="BG36" i="27" s="1"/>
  <c r="BG32" i="27"/>
  <c r="G37" i="27"/>
  <c r="G24" i="27"/>
  <c r="G36" i="27" s="1"/>
  <c r="G32" i="27"/>
  <c r="G33" i="27" s="1"/>
  <c r="G38" i="27" s="1"/>
  <c r="F24" i="27"/>
  <c r="F32" i="27"/>
  <c r="F33" i="27" s="1"/>
  <c r="P13" i="25"/>
  <c r="N14" i="25"/>
  <c r="M17" i="25"/>
  <c r="L42" i="24"/>
  <c r="L43" i="24" s="1"/>
  <c r="M41" i="24" s="1"/>
  <c r="K31" i="24"/>
  <c r="L27" i="24"/>
  <c r="L30" i="24" s="1"/>
  <c r="L22" i="24"/>
  <c r="L12" i="24"/>
  <c r="L21" i="24" s="1"/>
  <c r="L23" i="24"/>
  <c r="M20" i="24" s="1"/>
  <c r="E196" i="30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N26" i="27" l="1"/>
  <c r="M27" i="27"/>
  <c r="M33" i="27" s="1"/>
  <c r="M38" i="27" s="1"/>
  <c r="M30" i="27"/>
  <c r="M37" i="27" s="1"/>
  <c r="O14" i="25"/>
  <c r="N17" i="25"/>
  <c r="Q13" i="25"/>
  <c r="M42" i="24"/>
  <c r="M43" i="24" s="1"/>
  <c r="N41" i="24" s="1"/>
  <c r="L31" i="24"/>
  <c r="M27" i="24"/>
  <c r="M30" i="24" s="1"/>
  <c r="M22" i="24"/>
  <c r="M12" i="24"/>
  <c r="M21" i="24" s="1"/>
  <c r="M23" i="24"/>
  <c r="N20" i="24" s="1"/>
  <c r="C36" i="30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15" i="24"/>
  <c r="N27" i="27" l="1"/>
  <c r="N33" i="27" s="1"/>
  <c r="N38" i="27" s="1"/>
  <c r="O26" i="27"/>
  <c r="N30" i="27"/>
  <c r="N37" i="27" s="1"/>
  <c r="R13" i="25"/>
  <c r="P14" i="25"/>
  <c r="O17" i="25"/>
  <c r="N42" i="24"/>
  <c r="N43" i="24" s="1"/>
  <c r="O41" i="24" s="1"/>
  <c r="N27" i="24"/>
  <c r="N30" i="24" s="1"/>
  <c r="M31" i="24"/>
  <c r="N12" i="24"/>
  <c r="N21" i="24" s="1"/>
  <c r="N23" i="24" s="1"/>
  <c r="O20" i="24" s="1"/>
  <c r="N22" i="24"/>
  <c r="C51" i="30"/>
  <c r="C54" i="30"/>
  <c r="O27" i="27" l="1"/>
  <c r="O33" i="27" s="1"/>
  <c r="O38" i="27" s="1"/>
  <c r="P26" i="27"/>
  <c r="O30" i="27"/>
  <c r="O37" i="27" s="1"/>
  <c r="S13" i="25"/>
  <c r="Q14" i="25"/>
  <c r="P17" i="25"/>
  <c r="O43" i="24"/>
  <c r="P41" i="24" s="1"/>
  <c r="O42" i="24"/>
  <c r="O27" i="24"/>
  <c r="O30" i="24" s="1"/>
  <c r="N31" i="24"/>
  <c r="O12" i="24"/>
  <c r="O21" i="24" s="1"/>
  <c r="O23" i="24"/>
  <c r="P20" i="24" s="1"/>
  <c r="O22" i="24"/>
  <c r="D54" i="30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P27" i="27" l="1"/>
  <c r="P33" i="27" s="1"/>
  <c r="P38" i="27" s="1"/>
  <c r="Q26" i="27"/>
  <c r="P30" i="27"/>
  <c r="P37" i="27" s="1"/>
  <c r="R14" i="25"/>
  <c r="Q17" i="25"/>
  <c r="T13" i="25"/>
  <c r="P42" i="24"/>
  <c r="P43" i="24" s="1"/>
  <c r="Q41" i="24" s="1"/>
  <c r="P27" i="24"/>
  <c r="P30" i="24" s="1"/>
  <c r="O31" i="24"/>
  <c r="P12" i="24"/>
  <c r="P21" i="24" s="1"/>
  <c r="P23" i="24" s="1"/>
  <c r="Q20" i="24" s="1"/>
  <c r="P22" i="24"/>
  <c r="C89" i="24"/>
  <c r="C87" i="24"/>
  <c r="C90" i="24"/>
  <c r="C86" i="24"/>
  <c r="C81" i="24"/>
  <c r="C85" i="24"/>
  <c r="C88" i="24"/>
  <c r="C92" i="24"/>
  <c r="C84" i="24"/>
  <c r="C82" i="24"/>
  <c r="C91" i="24"/>
  <c r="C83" i="24"/>
  <c r="R26" i="27" l="1"/>
  <c r="Q27" i="27"/>
  <c r="Q33" i="27" s="1"/>
  <c r="Q38" i="27" s="1"/>
  <c r="Q30" i="27"/>
  <c r="Q37" i="27" s="1"/>
  <c r="U13" i="25"/>
  <c r="S14" i="25"/>
  <c r="R17" i="25"/>
  <c r="Q42" i="24"/>
  <c r="Q43" i="24" s="1"/>
  <c r="R41" i="24" s="1"/>
  <c r="Q27" i="24"/>
  <c r="Q30" i="24" s="1"/>
  <c r="P31" i="24"/>
  <c r="Q22" i="24"/>
  <c r="Q12" i="24"/>
  <c r="Q21" i="24" s="1"/>
  <c r="Q23" i="24" s="1"/>
  <c r="R20" i="24" s="1"/>
  <c r="C95" i="24"/>
  <c r="C100" i="24"/>
  <c r="C99" i="24"/>
  <c r="C93" i="24"/>
  <c r="C98" i="24"/>
  <c r="C104" i="24"/>
  <c r="C103" i="24"/>
  <c r="C102" i="24"/>
  <c r="C94" i="24"/>
  <c r="C97" i="24"/>
  <c r="C96" i="24"/>
  <c r="C101" i="24"/>
  <c r="S26" i="27" l="1"/>
  <c r="R27" i="27"/>
  <c r="R33" i="27" s="1"/>
  <c r="R38" i="27" s="1"/>
  <c r="R30" i="27"/>
  <c r="R37" i="27" s="1"/>
  <c r="T14" i="25"/>
  <c r="S17" i="25"/>
  <c r="V13" i="25"/>
  <c r="R42" i="24"/>
  <c r="R43" i="24" s="1"/>
  <c r="S41" i="24" s="1"/>
  <c r="R27" i="24"/>
  <c r="R30" i="24" s="1"/>
  <c r="Q31" i="24"/>
  <c r="R22" i="24"/>
  <c r="R12" i="24"/>
  <c r="R21" i="24" s="1"/>
  <c r="R23" i="24" s="1"/>
  <c r="S20" i="24" s="1"/>
  <c r="C113" i="24"/>
  <c r="C109" i="24"/>
  <c r="C114" i="24"/>
  <c r="C116" i="24"/>
  <c r="C105" i="24"/>
  <c r="C112" i="24"/>
  <c r="C108" i="24"/>
  <c r="C106" i="24"/>
  <c r="C115" i="24"/>
  <c r="C110" i="24"/>
  <c r="C111" i="24"/>
  <c r="C107" i="24"/>
  <c r="T26" i="27" l="1"/>
  <c r="S27" i="27"/>
  <c r="S33" i="27" s="1"/>
  <c r="S38" i="27" s="1"/>
  <c r="S30" i="27"/>
  <c r="S37" i="27" s="1"/>
  <c r="U14" i="25"/>
  <c r="T17" i="25"/>
  <c r="W13" i="25"/>
  <c r="S42" i="24"/>
  <c r="S43" i="24" s="1"/>
  <c r="T41" i="24" s="1"/>
  <c r="R31" i="24"/>
  <c r="S27" i="24"/>
  <c r="S30" i="24" s="1"/>
  <c r="S12" i="24"/>
  <c r="S21" i="24" s="1"/>
  <c r="S22" i="24"/>
  <c r="S23" i="24"/>
  <c r="T20" i="24" s="1"/>
  <c r="A3" i="26"/>
  <c r="A3" i="27"/>
  <c r="A3" i="25"/>
  <c r="U26" i="27" l="1"/>
  <c r="T27" i="27"/>
  <c r="T33" i="27" s="1"/>
  <c r="T38" i="27" s="1"/>
  <c r="T30" i="27"/>
  <c r="T37" i="27" s="1"/>
  <c r="X13" i="25"/>
  <c r="V14" i="25"/>
  <c r="U17" i="25"/>
  <c r="T42" i="24"/>
  <c r="T43" i="24" s="1"/>
  <c r="U41" i="24" s="1"/>
  <c r="S31" i="24"/>
  <c r="T27" i="24"/>
  <c r="T30" i="24" s="1"/>
  <c r="T12" i="24"/>
  <c r="T21" i="24" s="1"/>
  <c r="T22" i="24"/>
  <c r="T23" i="24" s="1"/>
  <c r="U20" i="24" s="1"/>
  <c r="D110" i="29"/>
  <c r="D109" i="29"/>
  <c r="C109" i="29"/>
  <c r="D100" i="29"/>
  <c r="C100" i="29"/>
  <c r="D99" i="29"/>
  <c r="D94" i="29"/>
  <c r="D96" i="29" s="1"/>
  <c r="C94" i="29"/>
  <c r="C96" i="29" s="1"/>
  <c r="D93" i="29"/>
  <c r="C93" i="29"/>
  <c r="D86" i="29"/>
  <c r="C86" i="29"/>
  <c r="D82" i="29"/>
  <c r="C82" i="29"/>
  <c r="C87" i="29" s="1"/>
  <c r="C129" i="29" s="1"/>
  <c r="D72" i="29"/>
  <c r="D111" i="29" s="1"/>
  <c r="C72" i="29"/>
  <c r="C110" i="29" s="1"/>
  <c r="D57" i="29"/>
  <c r="D64" i="29" s="1"/>
  <c r="C57" i="29"/>
  <c r="C64" i="29" s="1"/>
  <c r="D47" i="29"/>
  <c r="D53" i="29" s="1"/>
  <c r="D66" i="29" s="1"/>
  <c r="D108" i="29" s="1"/>
  <c r="C47" i="29"/>
  <c r="C53" i="29" s="1"/>
  <c r="C66" i="29" s="1"/>
  <c r="C108" i="29" s="1"/>
  <c r="D44" i="29"/>
  <c r="C44" i="29"/>
  <c r="D37" i="29"/>
  <c r="C37" i="29"/>
  <c r="D34" i="29"/>
  <c r="C34" i="29"/>
  <c r="D27" i="29"/>
  <c r="C27" i="29"/>
  <c r="D26" i="29"/>
  <c r="D28" i="29" s="1"/>
  <c r="C26" i="29"/>
  <c r="C28" i="29" s="1"/>
  <c r="D133" i="29" l="1"/>
  <c r="D87" i="29"/>
  <c r="D104" i="29" s="1"/>
  <c r="U27" i="27"/>
  <c r="U33" i="27" s="1"/>
  <c r="U38" i="27" s="1"/>
  <c r="V26" i="27"/>
  <c r="U30" i="27"/>
  <c r="U37" i="27" s="1"/>
  <c r="W14" i="25"/>
  <c r="V17" i="25"/>
  <c r="Y13" i="25"/>
  <c r="U42" i="24"/>
  <c r="U43" i="24" s="1"/>
  <c r="V41" i="24" s="1"/>
  <c r="T31" i="24"/>
  <c r="U27" i="24"/>
  <c r="U30" i="24" s="1"/>
  <c r="U22" i="24"/>
  <c r="U12" i="24"/>
  <c r="U21" i="24" s="1"/>
  <c r="U23" i="24" s="1"/>
  <c r="V20" i="24" s="1"/>
  <c r="C116" i="29"/>
  <c r="C104" i="29"/>
  <c r="C117" i="29"/>
  <c r="C118" i="29"/>
  <c r="C127" i="29"/>
  <c r="C128" i="29" s="1"/>
  <c r="C119" i="29"/>
  <c r="C102" i="29"/>
  <c r="D129" i="29"/>
  <c r="D118" i="29"/>
  <c r="D117" i="29"/>
  <c r="D116" i="29"/>
  <c r="D119" i="29"/>
  <c r="D102" i="29"/>
  <c r="D127" i="29"/>
  <c r="D128" i="29" s="1"/>
  <c r="D101" i="29"/>
  <c r="C114" i="29"/>
  <c r="D114" i="29"/>
  <c r="C101" i="29"/>
  <c r="C111" i="29"/>
  <c r="C103" i="29"/>
  <c r="C105" i="29" s="1"/>
  <c r="C115" i="29"/>
  <c r="D103" i="29"/>
  <c r="D115" i="29"/>
  <c r="D105" i="29" l="1"/>
  <c r="W26" i="27"/>
  <c r="V27" i="27"/>
  <c r="V33" i="27" s="1"/>
  <c r="V38" i="27" s="1"/>
  <c r="V30" i="27"/>
  <c r="V37" i="27" s="1"/>
  <c r="Z13" i="25"/>
  <c r="X14" i="25"/>
  <c r="W17" i="25"/>
  <c r="V42" i="24"/>
  <c r="V43" i="24" s="1"/>
  <c r="W41" i="24" s="1"/>
  <c r="U31" i="24"/>
  <c r="V27" i="24"/>
  <c r="V30" i="24" s="1"/>
  <c r="V12" i="24"/>
  <c r="V21" i="24" s="1"/>
  <c r="V23" i="24" s="1"/>
  <c r="W20" i="24" s="1"/>
  <c r="V22" i="24"/>
  <c r="C132" i="29"/>
  <c r="D134" i="29" s="1"/>
  <c r="C130" i="29"/>
  <c r="D130" i="29"/>
  <c r="X26" i="27" l="1"/>
  <c r="W27" i="27"/>
  <c r="W33" i="27" s="1"/>
  <c r="W38" i="27" s="1"/>
  <c r="W30" i="27"/>
  <c r="W37" i="27" s="1"/>
  <c r="AA13" i="25"/>
  <c r="Y14" i="25"/>
  <c r="X17" i="25"/>
  <c r="W42" i="24"/>
  <c r="W43" i="24" s="1"/>
  <c r="X41" i="24" s="1"/>
  <c r="W27" i="24"/>
  <c r="W30" i="24" s="1"/>
  <c r="V31" i="24"/>
  <c r="W12" i="24"/>
  <c r="W21" i="24" s="1"/>
  <c r="W23" i="24" s="1"/>
  <c r="X20" i="24" s="1"/>
  <c r="W22" i="24"/>
  <c r="X27" i="27" l="1"/>
  <c r="X33" i="27" s="1"/>
  <c r="X38" i="27" s="1"/>
  <c r="Y26" i="27"/>
  <c r="X30" i="27"/>
  <c r="X37" i="27" s="1"/>
  <c r="Z14" i="25"/>
  <c r="Y17" i="25"/>
  <c r="AB13" i="25"/>
  <c r="X42" i="24"/>
  <c r="X43" i="24" s="1"/>
  <c r="Y41" i="24" s="1"/>
  <c r="X27" i="24"/>
  <c r="X30" i="24" s="1"/>
  <c r="W31" i="24"/>
  <c r="X12" i="24"/>
  <c r="X21" i="24" s="1"/>
  <c r="X23" i="24" s="1"/>
  <c r="Y20" i="24" s="1"/>
  <c r="X22" i="24"/>
  <c r="Z26" i="27" l="1"/>
  <c r="Y27" i="27"/>
  <c r="Y33" i="27" s="1"/>
  <c r="Y38" i="27" s="1"/>
  <c r="Y30" i="27"/>
  <c r="Y37" i="27" s="1"/>
  <c r="AA14" i="25"/>
  <c r="Z17" i="25"/>
  <c r="AC13" i="25"/>
  <c r="Y42" i="24"/>
  <c r="Y43" i="24" s="1"/>
  <c r="Z41" i="24" s="1"/>
  <c r="Y27" i="24"/>
  <c r="Y30" i="24" s="1"/>
  <c r="X31" i="24"/>
  <c r="Y22" i="24"/>
  <c r="Y23" i="24"/>
  <c r="Z20" i="24" s="1"/>
  <c r="Y12" i="24"/>
  <c r="Y21" i="24" s="1"/>
  <c r="Z27" i="27" l="1"/>
  <c r="Z33" i="27" s="1"/>
  <c r="Z38" i="27" s="1"/>
  <c r="AA26" i="27"/>
  <c r="Z30" i="27"/>
  <c r="Z37" i="27" s="1"/>
  <c r="AD13" i="25"/>
  <c r="AB14" i="25"/>
  <c r="AA17" i="25"/>
  <c r="Z42" i="24"/>
  <c r="Z43" i="24" s="1"/>
  <c r="AA41" i="24" s="1"/>
  <c r="Z27" i="24"/>
  <c r="Z30" i="24" s="1"/>
  <c r="Y31" i="24"/>
  <c r="Z22" i="24"/>
  <c r="Z12" i="24"/>
  <c r="Z21" i="24" s="1"/>
  <c r="Z23" i="24" s="1"/>
  <c r="AA20" i="24" s="1"/>
  <c r="AB26" i="27" l="1"/>
  <c r="AA27" i="27"/>
  <c r="AA33" i="27" s="1"/>
  <c r="AA38" i="27" s="1"/>
  <c r="AA30" i="27"/>
  <c r="AA37" i="27" s="1"/>
  <c r="AC14" i="25"/>
  <c r="AB17" i="25"/>
  <c r="AE13" i="25"/>
  <c r="AA43" i="24"/>
  <c r="AB41" i="24" s="1"/>
  <c r="AA42" i="24"/>
  <c r="Z31" i="24"/>
  <c r="AA27" i="24"/>
  <c r="AA30" i="24" s="1"/>
  <c r="AA12" i="24"/>
  <c r="AA21" i="24" s="1"/>
  <c r="AA22" i="24"/>
  <c r="AA23" i="24"/>
  <c r="AB20" i="24" s="1"/>
  <c r="AC26" i="27" l="1"/>
  <c r="AB27" i="27"/>
  <c r="AB33" i="27" s="1"/>
  <c r="AB38" i="27" s="1"/>
  <c r="AB30" i="27"/>
  <c r="AB37" i="27" s="1"/>
  <c r="AF13" i="25"/>
  <c r="AD14" i="25"/>
  <c r="AC17" i="25"/>
  <c r="AB43" i="24"/>
  <c r="AC41" i="24" s="1"/>
  <c r="AB42" i="24"/>
  <c r="AA31" i="24"/>
  <c r="AB27" i="24"/>
  <c r="AB30" i="24" s="1"/>
  <c r="AB12" i="24"/>
  <c r="AB21" i="24" s="1"/>
  <c r="AB23" i="24" s="1"/>
  <c r="AC20" i="24" s="1"/>
  <c r="AB22" i="24"/>
  <c r="AD26" i="27" l="1"/>
  <c r="AC27" i="27"/>
  <c r="AC33" i="27" s="1"/>
  <c r="AC38" i="27" s="1"/>
  <c r="AC30" i="27"/>
  <c r="AC37" i="27" s="1"/>
  <c r="AE14" i="25"/>
  <c r="AD17" i="25"/>
  <c r="AG13" i="25"/>
  <c r="AC42" i="24"/>
  <c r="AC43" i="24" s="1"/>
  <c r="AD41" i="24" s="1"/>
  <c r="AB31" i="24"/>
  <c r="AC27" i="24"/>
  <c r="AC30" i="24" s="1"/>
  <c r="AC12" i="24"/>
  <c r="AC21" i="24" s="1"/>
  <c r="AC22" i="24"/>
  <c r="AC23" i="24" s="1"/>
  <c r="AD20" i="24" s="1"/>
  <c r="AE26" i="27" l="1"/>
  <c r="AD27" i="27"/>
  <c r="AD33" i="27" s="1"/>
  <c r="AD38" i="27" s="1"/>
  <c r="AD30" i="27"/>
  <c r="AD37" i="27" s="1"/>
  <c r="AH13" i="25"/>
  <c r="AF14" i="25"/>
  <c r="AE17" i="25"/>
  <c r="AD42" i="24"/>
  <c r="AD43" i="24" s="1"/>
  <c r="AE41" i="24" s="1"/>
  <c r="AC31" i="24"/>
  <c r="AD27" i="24"/>
  <c r="AD30" i="24" s="1"/>
  <c r="AD12" i="24"/>
  <c r="AD21" i="24" s="1"/>
  <c r="AD23" i="24" s="1"/>
  <c r="AE20" i="24" s="1"/>
  <c r="AD22" i="24"/>
  <c r="AE27" i="27" l="1"/>
  <c r="AE33" i="27" s="1"/>
  <c r="AE38" i="27" s="1"/>
  <c r="AF26" i="27"/>
  <c r="AE30" i="27"/>
  <c r="AE37" i="27" s="1"/>
  <c r="AG14" i="25"/>
  <c r="AF17" i="25"/>
  <c r="AI13" i="25"/>
  <c r="AE42" i="24"/>
  <c r="AE43" i="24" s="1"/>
  <c r="AF41" i="24" s="1"/>
  <c r="AE27" i="24"/>
  <c r="AE30" i="24" s="1"/>
  <c r="AD31" i="24"/>
  <c r="AE12" i="24"/>
  <c r="AE21" i="24" s="1"/>
  <c r="AE23" i="24"/>
  <c r="AF20" i="24" s="1"/>
  <c r="AE22" i="24"/>
  <c r="AF27" i="27" l="1"/>
  <c r="AF33" i="27" s="1"/>
  <c r="AF38" i="27" s="1"/>
  <c r="AG26" i="27"/>
  <c r="AF30" i="27"/>
  <c r="AF37" i="27" s="1"/>
  <c r="AJ13" i="25"/>
  <c r="AH14" i="25"/>
  <c r="AG17" i="25"/>
  <c r="AF42" i="24"/>
  <c r="AF43" i="24" s="1"/>
  <c r="AG41" i="24" s="1"/>
  <c r="AF27" i="24"/>
  <c r="AF30" i="24" s="1"/>
  <c r="AE31" i="24"/>
  <c r="AF12" i="24"/>
  <c r="AF21" i="24" s="1"/>
  <c r="AF23" i="24" s="1"/>
  <c r="AG20" i="24" s="1"/>
  <c r="AF22" i="24"/>
  <c r="AH26" i="27" l="1"/>
  <c r="AG27" i="27"/>
  <c r="AG33" i="27" s="1"/>
  <c r="AG38" i="27" s="1"/>
  <c r="AG30" i="27"/>
  <c r="AG37" i="27" s="1"/>
  <c r="AK13" i="25"/>
  <c r="AI14" i="25"/>
  <c r="AH17" i="25"/>
  <c r="AG42" i="24"/>
  <c r="AG43" i="24" s="1"/>
  <c r="AH41" i="24" s="1"/>
  <c r="AG27" i="24"/>
  <c r="AG30" i="24" s="1"/>
  <c r="AF31" i="24"/>
  <c r="AG22" i="24"/>
  <c r="AG23" i="24" s="1"/>
  <c r="AH20" i="24" s="1"/>
  <c r="AG12" i="24"/>
  <c r="AG21" i="24" s="1"/>
  <c r="AI26" i="27" l="1"/>
  <c r="AH27" i="27"/>
  <c r="AH33" i="27" s="1"/>
  <c r="AH38" i="27" s="1"/>
  <c r="AH30" i="27"/>
  <c r="AH37" i="27" s="1"/>
  <c r="AJ14" i="25"/>
  <c r="AI17" i="25"/>
  <c r="AL13" i="25"/>
  <c r="AH42" i="24"/>
  <c r="AH43" i="24" s="1"/>
  <c r="AI41" i="24" s="1"/>
  <c r="AH27" i="24"/>
  <c r="AH30" i="24" s="1"/>
  <c r="AG31" i="24"/>
  <c r="AH22" i="24"/>
  <c r="AH12" i="24"/>
  <c r="AH21" i="24" s="1"/>
  <c r="AH23" i="24" s="1"/>
  <c r="AI20" i="24" s="1"/>
  <c r="AJ26" i="27" l="1"/>
  <c r="AI27" i="27"/>
  <c r="AI33" i="27" s="1"/>
  <c r="AI38" i="27" s="1"/>
  <c r="AI30" i="27"/>
  <c r="AI37" i="27" s="1"/>
  <c r="AM13" i="25"/>
  <c r="AK14" i="25"/>
  <c r="AJ17" i="25"/>
  <c r="AI42" i="24"/>
  <c r="AI43" i="24" s="1"/>
  <c r="AJ41" i="24" s="1"/>
  <c r="AI27" i="24"/>
  <c r="AI30" i="24" s="1"/>
  <c r="AH31" i="24"/>
  <c r="AI12" i="24"/>
  <c r="AI21" i="24" s="1"/>
  <c r="AI23" i="24" s="1"/>
  <c r="AJ20" i="24" s="1"/>
  <c r="AI22" i="24"/>
  <c r="AK26" i="27" l="1"/>
  <c r="AJ27" i="27"/>
  <c r="AJ33" i="27" s="1"/>
  <c r="AJ38" i="27" s="1"/>
  <c r="AJ30" i="27"/>
  <c r="AJ37" i="27" s="1"/>
  <c r="AL14" i="25"/>
  <c r="AK17" i="25"/>
  <c r="AN13" i="25"/>
  <c r="AJ42" i="24"/>
  <c r="AJ43" i="24" s="1"/>
  <c r="AK41" i="24" s="1"/>
  <c r="AI31" i="24"/>
  <c r="AJ27" i="24"/>
  <c r="AJ30" i="24" s="1"/>
  <c r="AJ12" i="24"/>
  <c r="AJ21" i="24" s="1"/>
  <c r="AJ23" i="24" s="1"/>
  <c r="AK20" i="24" s="1"/>
  <c r="AJ22" i="24"/>
  <c r="E214" i="26"/>
  <c r="E208" i="26"/>
  <c r="E196" i="26"/>
  <c r="D168" i="26"/>
  <c r="E166" i="26"/>
  <c r="E166" i="30" s="1"/>
  <c r="E168" i="30" s="1"/>
  <c r="E164" i="26"/>
  <c r="D164" i="26"/>
  <c r="E154" i="26"/>
  <c r="D154" i="26"/>
  <c r="E16" i="26" s="1"/>
  <c r="E148" i="26"/>
  <c r="E131" i="26"/>
  <c r="D131" i="26"/>
  <c r="D131" i="30" s="1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E21" i="25"/>
  <c r="E125" i="24"/>
  <c r="E30" i="24"/>
  <c r="E8" i="24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AL26" i="27" l="1"/>
  <c r="AK27" i="27"/>
  <c r="AK33" i="27" s="1"/>
  <c r="AK38" i="27" s="1"/>
  <c r="AK30" i="27"/>
  <c r="AK37" i="27" s="1"/>
  <c r="AO13" i="25"/>
  <c r="AM14" i="25"/>
  <c r="AL17" i="25"/>
  <c r="AK43" i="24"/>
  <c r="AL41" i="24" s="1"/>
  <c r="AK42" i="24"/>
  <c r="AJ31" i="24"/>
  <c r="AK27" i="24"/>
  <c r="AK30" i="24" s="1"/>
  <c r="AK22" i="24"/>
  <c r="AK23" i="24" s="1"/>
  <c r="AL20" i="24" s="1"/>
  <c r="AK12" i="24"/>
  <c r="AK21" i="24" s="1"/>
  <c r="E131" i="30"/>
  <c r="E15" i="26"/>
  <c r="E169" i="30"/>
  <c r="D156" i="26"/>
  <c r="D154" i="30"/>
  <c r="D156" i="30" s="1"/>
  <c r="D171" i="30" s="1"/>
  <c r="E156" i="26"/>
  <c r="E154" i="30"/>
  <c r="E156" i="30" s="1"/>
  <c r="D13" i="26"/>
  <c r="E13" i="26"/>
  <c r="G15" i="24"/>
  <c r="E14" i="26"/>
  <c r="E18" i="26"/>
  <c r="D169" i="26"/>
  <c r="E133" i="26"/>
  <c r="G11" i="24"/>
  <c r="D15" i="26"/>
  <c r="D14" i="26"/>
  <c r="D18" i="26"/>
  <c r="E168" i="26"/>
  <c r="AM26" i="27" l="1"/>
  <c r="AL27" i="27"/>
  <c r="AL33" i="27" s="1"/>
  <c r="AL38" i="27" s="1"/>
  <c r="AL30" i="27"/>
  <c r="AL37" i="27" s="1"/>
  <c r="AN14" i="25"/>
  <c r="AM17" i="25"/>
  <c r="AP13" i="25"/>
  <c r="AL42" i="24"/>
  <c r="AL43" i="24" s="1"/>
  <c r="AM41" i="24" s="1"/>
  <c r="AK31" i="24"/>
  <c r="AL27" i="24"/>
  <c r="AL30" i="24" s="1"/>
  <c r="AL12" i="24"/>
  <c r="AL21" i="24" s="1"/>
  <c r="AL23" i="24" s="1"/>
  <c r="AM20" i="24" s="1"/>
  <c r="AL22" i="24"/>
  <c r="D171" i="26"/>
  <c r="E171" i="30"/>
  <c r="H15" i="24"/>
  <c r="E169" i="26"/>
  <c r="E171" i="26" s="1"/>
  <c r="H11" i="24"/>
  <c r="AN26" i="27" l="1"/>
  <c r="AM27" i="27"/>
  <c r="AM33" i="27" s="1"/>
  <c r="AM38" i="27" s="1"/>
  <c r="AM30" i="27"/>
  <c r="AM37" i="27" s="1"/>
  <c r="AQ13" i="25"/>
  <c r="AO14" i="25"/>
  <c r="AN17" i="25"/>
  <c r="AM42" i="24"/>
  <c r="AM43" i="24" s="1"/>
  <c r="AN41" i="24" s="1"/>
  <c r="AM27" i="24"/>
  <c r="AM30" i="24" s="1"/>
  <c r="AL31" i="24"/>
  <c r="AM12" i="24"/>
  <c r="AM21" i="24" s="1"/>
  <c r="AM23" i="24" s="1"/>
  <c r="AN20" i="24" s="1"/>
  <c r="AM22" i="24"/>
  <c r="I15" i="24"/>
  <c r="I11" i="24"/>
  <c r="AN27" i="27" l="1"/>
  <c r="AN33" i="27" s="1"/>
  <c r="AN38" i="27" s="1"/>
  <c r="AO26" i="27"/>
  <c r="AN30" i="27"/>
  <c r="AN37" i="27" s="1"/>
  <c r="AP14" i="25"/>
  <c r="AO17" i="25"/>
  <c r="AR13" i="25"/>
  <c r="AN42" i="24"/>
  <c r="AN43" i="24" s="1"/>
  <c r="AO41" i="24" s="1"/>
  <c r="AN27" i="24"/>
  <c r="AN30" i="24" s="1"/>
  <c r="AM31" i="24"/>
  <c r="AN12" i="24"/>
  <c r="AN21" i="24" s="1"/>
  <c r="AN23" i="24" s="1"/>
  <c r="AO20" i="24" s="1"/>
  <c r="AN22" i="24"/>
  <c r="J15" i="24"/>
  <c r="J11" i="24"/>
  <c r="AP26" i="27" l="1"/>
  <c r="AO27" i="27"/>
  <c r="AO33" i="27" s="1"/>
  <c r="AO38" i="27" s="1"/>
  <c r="AO30" i="27"/>
  <c r="AO37" i="27" s="1"/>
  <c r="AS13" i="25"/>
  <c r="AQ14" i="25"/>
  <c r="AP17" i="25"/>
  <c r="AO42" i="24"/>
  <c r="AO43" i="24" s="1"/>
  <c r="AP41" i="24" s="1"/>
  <c r="AO27" i="24"/>
  <c r="AO30" i="24" s="1"/>
  <c r="AN31" i="24"/>
  <c r="AO22" i="24"/>
  <c r="AO12" i="24"/>
  <c r="AO21" i="24" s="1"/>
  <c r="AO23" i="24" s="1"/>
  <c r="AP20" i="24" s="1"/>
  <c r="K15" i="24"/>
  <c r="K11" i="24"/>
  <c r="AQ26" i="27" l="1"/>
  <c r="AP27" i="27"/>
  <c r="AP33" i="27" s="1"/>
  <c r="AP38" i="27" s="1"/>
  <c r="AP30" i="27"/>
  <c r="AP37" i="27" s="1"/>
  <c r="AR14" i="25"/>
  <c r="AQ17" i="25"/>
  <c r="AT13" i="25"/>
  <c r="AP42" i="24"/>
  <c r="AP43" i="24" s="1"/>
  <c r="AQ41" i="24" s="1"/>
  <c r="AO31" i="24"/>
  <c r="AP27" i="24"/>
  <c r="AP30" i="24" s="1"/>
  <c r="AP22" i="24"/>
  <c r="AP12" i="24"/>
  <c r="AP21" i="24" s="1"/>
  <c r="AP23" i="24" s="1"/>
  <c r="AQ20" i="24" s="1"/>
  <c r="L15" i="24"/>
  <c r="L11" i="24"/>
  <c r="AR26" i="27" l="1"/>
  <c r="AQ27" i="27"/>
  <c r="AQ33" i="27" s="1"/>
  <c r="AQ38" i="27" s="1"/>
  <c r="AQ30" i="27"/>
  <c r="AQ37" i="27" s="1"/>
  <c r="AU13" i="25"/>
  <c r="AS14" i="25"/>
  <c r="AR17" i="25"/>
  <c r="AQ42" i="24"/>
  <c r="AQ43" i="24" s="1"/>
  <c r="AR41" i="24" s="1"/>
  <c r="AQ27" i="24"/>
  <c r="AQ30" i="24" s="1"/>
  <c r="AP31" i="24"/>
  <c r="AQ12" i="24"/>
  <c r="AQ21" i="24" s="1"/>
  <c r="AQ22" i="24"/>
  <c r="AQ23" i="24"/>
  <c r="AR20" i="24" s="1"/>
  <c r="M15" i="24"/>
  <c r="M11" i="24"/>
  <c r="AS26" i="27" l="1"/>
  <c r="AR27" i="27"/>
  <c r="AR33" i="27" s="1"/>
  <c r="AR38" i="27" s="1"/>
  <c r="AR30" i="27"/>
  <c r="AR37" i="27" s="1"/>
  <c r="AT14" i="25"/>
  <c r="AS17" i="25"/>
  <c r="AV13" i="25"/>
  <c r="AR42" i="24"/>
  <c r="AR43" i="24" s="1"/>
  <c r="AS41" i="24" s="1"/>
  <c r="AQ31" i="24"/>
  <c r="AR27" i="24"/>
  <c r="AR30" i="24" s="1"/>
  <c r="AR12" i="24"/>
  <c r="AR21" i="24" s="1"/>
  <c r="AR22" i="24"/>
  <c r="AR23" i="24"/>
  <c r="AS20" i="24" s="1"/>
  <c r="N15" i="24"/>
  <c r="N11" i="24"/>
  <c r="AS27" i="27" l="1"/>
  <c r="AS33" i="27" s="1"/>
  <c r="AS38" i="27" s="1"/>
  <c r="AT26" i="27"/>
  <c r="AS30" i="27"/>
  <c r="AS37" i="27" s="1"/>
  <c r="AW13" i="25"/>
  <c r="AU14" i="25"/>
  <c r="AT17" i="25"/>
  <c r="AS43" i="24"/>
  <c r="AT41" i="24" s="1"/>
  <c r="AS42" i="24"/>
  <c r="AS27" i="24"/>
  <c r="AS30" i="24" s="1"/>
  <c r="AR31" i="24"/>
  <c r="AS22" i="24"/>
  <c r="AS12" i="24"/>
  <c r="AS21" i="24" s="1"/>
  <c r="AS23" i="24"/>
  <c r="AT20" i="24" s="1"/>
  <c r="O15" i="24"/>
  <c r="O11" i="24"/>
  <c r="AT27" i="27" l="1"/>
  <c r="AT33" i="27" s="1"/>
  <c r="AT38" i="27" s="1"/>
  <c r="AU26" i="27"/>
  <c r="AT30" i="27"/>
  <c r="AT37" i="27" s="1"/>
  <c r="AV14" i="25"/>
  <c r="AU17" i="25"/>
  <c r="AX13" i="25"/>
  <c r="AT42" i="24"/>
  <c r="AT43" i="24" s="1"/>
  <c r="AU41" i="24" s="1"/>
  <c r="AS31" i="24"/>
  <c r="AT27" i="24"/>
  <c r="AT30" i="24" s="1"/>
  <c r="AT12" i="24"/>
  <c r="AT21" i="24" s="1"/>
  <c r="AT23" i="24" s="1"/>
  <c r="AU20" i="24" s="1"/>
  <c r="AT22" i="24"/>
  <c r="P15" i="24"/>
  <c r="P11" i="24"/>
  <c r="AV26" i="27" l="1"/>
  <c r="AU27" i="27"/>
  <c r="AU33" i="27" s="1"/>
  <c r="AU38" i="27" s="1"/>
  <c r="AU30" i="27"/>
  <c r="AU37" i="27" s="1"/>
  <c r="AY13" i="25"/>
  <c r="AW14" i="25"/>
  <c r="AV17" i="25"/>
  <c r="AU42" i="24"/>
  <c r="AU43" i="24" s="1"/>
  <c r="AV41" i="24" s="1"/>
  <c r="AU27" i="24"/>
  <c r="AU30" i="24" s="1"/>
  <c r="AT31" i="24"/>
  <c r="AU12" i="24"/>
  <c r="AU21" i="24" s="1"/>
  <c r="AU23" i="24" s="1"/>
  <c r="AV20" i="24" s="1"/>
  <c r="AU22" i="24"/>
  <c r="Q15" i="24"/>
  <c r="Q11" i="24"/>
  <c r="AW26" i="27" l="1"/>
  <c r="AV27" i="27"/>
  <c r="AV33" i="27" s="1"/>
  <c r="AV38" i="27" s="1"/>
  <c r="AV30" i="27"/>
  <c r="AV37" i="27" s="1"/>
  <c r="AZ13" i="25"/>
  <c r="AX14" i="25"/>
  <c r="AW17" i="25"/>
  <c r="AV42" i="24"/>
  <c r="AV43" i="24" s="1"/>
  <c r="AW41" i="24" s="1"/>
  <c r="AV27" i="24"/>
  <c r="AV30" i="24" s="1"/>
  <c r="AU31" i="24"/>
  <c r="AV12" i="24"/>
  <c r="AV21" i="24" s="1"/>
  <c r="AV23" i="24" s="1"/>
  <c r="AW20" i="24" s="1"/>
  <c r="AV22" i="24"/>
  <c r="R15" i="24"/>
  <c r="AX26" i="27" l="1"/>
  <c r="AW27" i="27"/>
  <c r="AW33" i="27" s="1"/>
  <c r="AW38" i="27" s="1"/>
  <c r="AW30" i="27"/>
  <c r="AW37" i="27" s="1"/>
  <c r="AY14" i="25"/>
  <c r="AX17" i="25"/>
  <c r="BA13" i="25"/>
  <c r="AW42" i="24"/>
  <c r="AW43" i="24" s="1"/>
  <c r="AX41" i="24" s="1"/>
  <c r="AW27" i="24"/>
  <c r="AW30" i="24" s="1"/>
  <c r="AV31" i="24"/>
  <c r="AW22" i="24"/>
  <c r="AW12" i="24"/>
  <c r="AW21" i="24" s="1"/>
  <c r="AW23" i="24" s="1"/>
  <c r="AX20" i="24" s="1"/>
  <c r="S15" i="24"/>
  <c r="AY26" i="27" l="1"/>
  <c r="AX27" i="27"/>
  <c r="AX33" i="27" s="1"/>
  <c r="AX38" i="27" s="1"/>
  <c r="AX30" i="27"/>
  <c r="AX37" i="27" s="1"/>
  <c r="BB13" i="25"/>
  <c r="AZ14" i="25"/>
  <c r="AY17" i="25"/>
  <c r="AX43" i="24"/>
  <c r="AY41" i="24" s="1"/>
  <c r="AX42" i="24"/>
  <c r="AX27" i="24"/>
  <c r="AX30" i="24" s="1"/>
  <c r="AW31" i="24"/>
  <c r="AX22" i="24"/>
  <c r="AX12" i="24"/>
  <c r="AX21" i="24" s="1"/>
  <c r="AX23" i="24" s="1"/>
  <c r="AY20" i="24" s="1"/>
  <c r="T15" i="24"/>
  <c r="AZ26" i="27" l="1"/>
  <c r="AY27" i="27"/>
  <c r="AY33" i="27" s="1"/>
  <c r="AY38" i="27" s="1"/>
  <c r="AY30" i="27"/>
  <c r="AY37" i="27" s="1"/>
  <c r="BA14" i="25"/>
  <c r="AZ17" i="25"/>
  <c r="BC13" i="25"/>
  <c r="AY42" i="24"/>
  <c r="AY43" i="24" s="1"/>
  <c r="AZ41" i="24" s="1"/>
  <c r="AX31" i="24"/>
  <c r="AY27" i="24"/>
  <c r="AY30" i="24" s="1"/>
  <c r="AY12" i="24"/>
  <c r="AY21" i="24" s="1"/>
  <c r="AY22" i="24"/>
  <c r="AY23" i="24"/>
  <c r="AZ20" i="24" s="1"/>
  <c r="U15" i="24"/>
  <c r="BA26" i="27" l="1"/>
  <c r="AZ27" i="27"/>
  <c r="AZ33" i="27" s="1"/>
  <c r="AZ38" i="27" s="1"/>
  <c r="AZ30" i="27"/>
  <c r="AZ37" i="27" s="1"/>
  <c r="BD13" i="25"/>
  <c r="BB14" i="25"/>
  <c r="BA17" i="25"/>
  <c r="AZ43" i="24"/>
  <c r="BA41" i="24" s="1"/>
  <c r="AZ42" i="24"/>
  <c r="AY31" i="24"/>
  <c r="AZ27" i="24"/>
  <c r="AZ30" i="24" s="1"/>
  <c r="AZ12" i="24"/>
  <c r="AZ21" i="24" s="1"/>
  <c r="AZ22" i="24"/>
  <c r="AZ23" i="24"/>
  <c r="BA20" i="24" s="1"/>
  <c r="V15" i="24"/>
  <c r="BB26" i="27" l="1"/>
  <c r="BA27" i="27"/>
  <c r="BA33" i="27" s="1"/>
  <c r="BA38" i="27" s="1"/>
  <c r="BA30" i="27"/>
  <c r="BA37" i="27" s="1"/>
  <c r="BC14" i="25"/>
  <c r="BB17" i="25"/>
  <c r="BE13" i="25"/>
  <c r="BA42" i="24"/>
  <c r="BA43" i="24" s="1"/>
  <c r="BB41" i="24" s="1"/>
  <c r="AZ31" i="24"/>
  <c r="BA27" i="24"/>
  <c r="BA30" i="24" s="1"/>
  <c r="BA12" i="24"/>
  <c r="BA21" i="24" s="1"/>
  <c r="BA22" i="24"/>
  <c r="BA23" i="24"/>
  <c r="BB20" i="24" s="1"/>
  <c r="W15" i="24"/>
  <c r="BB27" i="27" l="1"/>
  <c r="BB33" i="27" s="1"/>
  <c r="BB38" i="27" s="1"/>
  <c r="BC26" i="27"/>
  <c r="BB30" i="27"/>
  <c r="BB37" i="27" s="1"/>
  <c r="BF13" i="25"/>
  <c r="BD14" i="25"/>
  <c r="BC17" i="25"/>
  <c r="BB42" i="24"/>
  <c r="BB43" i="24" s="1"/>
  <c r="BC41" i="24" s="1"/>
  <c r="BB27" i="24"/>
  <c r="BB30" i="24" s="1"/>
  <c r="BA31" i="24"/>
  <c r="BB12" i="24"/>
  <c r="BB21" i="24" s="1"/>
  <c r="BB23" i="24" s="1"/>
  <c r="BC20" i="24" s="1"/>
  <c r="BB22" i="24"/>
  <c r="X15" i="24"/>
  <c r="BC27" i="27" l="1"/>
  <c r="BC33" i="27" s="1"/>
  <c r="BC38" i="27" s="1"/>
  <c r="BD26" i="27"/>
  <c r="BC30" i="27"/>
  <c r="BC37" i="27" s="1"/>
  <c r="BE14" i="25"/>
  <c r="BD17" i="25"/>
  <c r="BG13" i="25"/>
  <c r="BC43" i="24"/>
  <c r="BD41" i="24" s="1"/>
  <c r="BC42" i="24"/>
  <c r="BC27" i="24"/>
  <c r="BC30" i="24" s="1"/>
  <c r="BB31" i="24"/>
  <c r="BC12" i="24"/>
  <c r="BC21" i="24" s="1"/>
  <c r="BC23" i="24" s="1"/>
  <c r="BD20" i="24" s="1"/>
  <c r="BC22" i="24"/>
  <c r="Y15" i="24"/>
  <c r="BE26" i="27" l="1"/>
  <c r="BD27" i="27"/>
  <c r="BD33" i="27" s="1"/>
  <c r="BD38" i="27" s="1"/>
  <c r="BD30" i="27"/>
  <c r="BD37" i="27" s="1"/>
  <c r="BH13" i="25"/>
  <c r="BF14" i="25"/>
  <c r="BE17" i="25"/>
  <c r="BD43" i="24"/>
  <c r="BE41" i="24" s="1"/>
  <c r="BD42" i="24"/>
  <c r="BD27" i="24"/>
  <c r="BD30" i="24" s="1"/>
  <c r="BC31" i="24"/>
  <c r="BD12" i="24"/>
  <c r="BD21" i="24" s="1"/>
  <c r="BD23" i="24" s="1"/>
  <c r="BE20" i="24" s="1"/>
  <c r="BD22" i="24"/>
  <c r="Z15" i="24"/>
  <c r="BF26" i="27" l="1"/>
  <c r="BE27" i="27"/>
  <c r="BE33" i="27" s="1"/>
  <c r="BE38" i="27" s="1"/>
  <c r="BE30" i="27"/>
  <c r="BE37" i="27" s="1"/>
  <c r="BG14" i="25"/>
  <c r="BF17" i="25"/>
  <c r="BI13" i="25"/>
  <c r="BE42" i="24"/>
  <c r="BE43" i="24" s="1"/>
  <c r="BF41" i="24" s="1"/>
  <c r="BE27" i="24"/>
  <c r="BE30" i="24" s="1"/>
  <c r="BD31" i="24"/>
  <c r="BE22" i="24"/>
  <c r="BE12" i="24"/>
  <c r="BE21" i="24" s="1"/>
  <c r="BE23" i="24" s="1"/>
  <c r="BF20" i="24" s="1"/>
  <c r="AA15" i="24"/>
  <c r="BF27" i="27" l="1"/>
  <c r="BF33" i="27" s="1"/>
  <c r="BF38" i="27" s="1"/>
  <c r="BG26" i="27"/>
  <c r="BF30" i="27"/>
  <c r="BF37" i="27" s="1"/>
  <c r="BJ13" i="25"/>
  <c r="BH14" i="25"/>
  <c r="BG17" i="25"/>
  <c r="BF42" i="24"/>
  <c r="BF43" i="24" s="1"/>
  <c r="BG41" i="24" s="1"/>
  <c r="BE31" i="24"/>
  <c r="BF27" i="24"/>
  <c r="BF30" i="24" s="1"/>
  <c r="BF22" i="24"/>
  <c r="BF12" i="24"/>
  <c r="BF21" i="24" s="1"/>
  <c r="BF23" i="24" s="1"/>
  <c r="BG20" i="24" s="1"/>
  <c r="AB15" i="24"/>
  <c r="BH26" i="27" l="1"/>
  <c r="BG27" i="27"/>
  <c r="BG33" i="27" s="1"/>
  <c r="BG38" i="27" s="1"/>
  <c r="BG30" i="27"/>
  <c r="BG37" i="27" s="1"/>
  <c r="BI14" i="25"/>
  <c r="BH17" i="25"/>
  <c r="BK13" i="25"/>
  <c r="BG43" i="24"/>
  <c r="BH41" i="24" s="1"/>
  <c r="BG42" i="24"/>
  <c r="BF31" i="24"/>
  <c r="BG27" i="24"/>
  <c r="BG30" i="24" s="1"/>
  <c r="BG12" i="24"/>
  <c r="BG21" i="24" s="1"/>
  <c r="BG22" i="24"/>
  <c r="BG23" i="24"/>
  <c r="BH20" i="24" s="1"/>
  <c r="AC15" i="24"/>
  <c r="BI26" i="27" l="1"/>
  <c r="BH27" i="27"/>
  <c r="BH33" i="27" s="1"/>
  <c r="BH38" i="27" s="1"/>
  <c r="BH30" i="27"/>
  <c r="BH37" i="27" s="1"/>
  <c r="BL13" i="25"/>
  <c r="BJ14" i="25"/>
  <c r="BI17" i="25"/>
  <c r="BH42" i="24"/>
  <c r="BH43" i="24" s="1"/>
  <c r="BI41" i="24" s="1"/>
  <c r="BI43" i="24" s="1"/>
  <c r="BJ41" i="24" s="1"/>
  <c r="BG31" i="24"/>
  <c r="BH27" i="24"/>
  <c r="BH30" i="24" s="1"/>
  <c r="BH22" i="24"/>
  <c r="BH12" i="24"/>
  <c r="BH21" i="24" s="1"/>
  <c r="BH23" i="24"/>
  <c r="BI20" i="24" s="1"/>
  <c r="AD15" i="24"/>
  <c r="BJ26" i="27" l="1"/>
  <c r="BI27" i="27"/>
  <c r="BI33" i="27" s="1"/>
  <c r="BI38" i="27" s="1"/>
  <c r="BI30" i="27"/>
  <c r="BI37" i="27" s="1"/>
  <c r="BK14" i="25"/>
  <c r="BJ17" i="25"/>
  <c r="BM13" i="25"/>
  <c r="BJ42" i="24"/>
  <c r="BJ51" i="24" s="1"/>
  <c r="BH31" i="24"/>
  <c r="BI27" i="24"/>
  <c r="BI30" i="24" s="1"/>
  <c r="BI22" i="24"/>
  <c r="BI12" i="24"/>
  <c r="BI21" i="24" s="1"/>
  <c r="BI23" i="24"/>
  <c r="BJ20" i="24" s="1"/>
  <c r="AE15" i="24"/>
  <c r="BJ27" i="27" l="1"/>
  <c r="BJ33" i="27" s="1"/>
  <c r="BJ38" i="27" s="1"/>
  <c r="BK26" i="27"/>
  <c r="BJ30" i="27"/>
  <c r="BJ37" i="27" s="1"/>
  <c r="BL14" i="25"/>
  <c r="BK17" i="25"/>
  <c r="BJ43" i="24"/>
  <c r="BK41" i="24" s="1"/>
  <c r="BI31" i="24"/>
  <c r="BJ27" i="24"/>
  <c r="BJ30" i="24" s="1"/>
  <c r="BJ12" i="24"/>
  <c r="BJ21" i="24" s="1"/>
  <c r="BJ23" i="24" s="1"/>
  <c r="BK20" i="24" s="1"/>
  <c r="BJ22" i="24"/>
  <c r="AF15" i="24"/>
  <c r="BK27" i="27" l="1"/>
  <c r="BK33" i="27" s="1"/>
  <c r="BK38" i="27" s="1"/>
  <c r="BL26" i="27"/>
  <c r="BK30" i="27"/>
  <c r="BK37" i="27" s="1"/>
  <c r="BM14" i="25"/>
  <c r="BM17" i="25" s="1"/>
  <c r="BL17" i="25"/>
  <c r="BK42" i="24"/>
  <c r="BK51" i="24" s="1"/>
  <c r="BK27" i="24"/>
  <c r="BK30" i="24" s="1"/>
  <c r="BJ31" i="24"/>
  <c r="BK12" i="24"/>
  <c r="BK21" i="24" s="1"/>
  <c r="BK22" i="24"/>
  <c r="BK23" i="24" s="1"/>
  <c r="BL20" i="24" s="1"/>
  <c r="AG15" i="24"/>
  <c r="BL27" i="27" l="1"/>
  <c r="BL33" i="27" s="1"/>
  <c r="BL38" i="27" s="1"/>
  <c r="BM26" i="27"/>
  <c r="BL30" i="27"/>
  <c r="BL37" i="27" s="1"/>
  <c r="BK43" i="24"/>
  <c r="BL41" i="24" s="1"/>
  <c r="BL27" i="24"/>
  <c r="BL30" i="24" s="1"/>
  <c r="BK31" i="24"/>
  <c r="BL12" i="24"/>
  <c r="BL21" i="24" s="1"/>
  <c r="BL23" i="24" s="1"/>
  <c r="BM20" i="24" s="1"/>
  <c r="BL22" i="24"/>
  <c r="AH15" i="24"/>
  <c r="BM27" i="27" l="1"/>
  <c r="BM33" i="27" s="1"/>
  <c r="BM38" i="27" s="1"/>
  <c r="BM30" i="27"/>
  <c r="BM37" i="27" s="1"/>
  <c r="BL42" i="24"/>
  <c r="BL51" i="24" s="1"/>
  <c r="BM27" i="24"/>
  <c r="BM30" i="24" s="1"/>
  <c r="BM31" i="24" s="1"/>
  <c r="BL31" i="24"/>
  <c r="BM22" i="24"/>
  <c r="BM12" i="24"/>
  <c r="BM21" i="24" s="1"/>
  <c r="BM23" i="24" s="1"/>
  <c r="AI15" i="24"/>
  <c r="BL43" i="24" l="1"/>
  <c r="BM41" i="24" s="1"/>
  <c r="AJ15" i="24"/>
  <c r="BM42" i="24" l="1"/>
  <c r="BM51" i="24" s="1"/>
  <c r="AK15" i="24"/>
  <c r="BM43" i="24" l="1"/>
  <c r="AL15" i="24"/>
  <c r="AM15" i="24" l="1"/>
  <c r="AN15" i="24" l="1"/>
  <c r="AO15" i="24" l="1"/>
  <c r="AP15" i="24" l="1"/>
  <c r="AQ15" i="24" l="1"/>
  <c r="AR15" i="24" l="1"/>
  <c r="AS15" i="24" l="1"/>
  <c r="AT15" i="24" l="1"/>
  <c r="A1" i="3"/>
  <c r="A7" i="2"/>
  <c r="AU15" i="24" l="1"/>
  <c r="AV15" i="24" l="1"/>
  <c r="AW15" i="24" l="1"/>
  <c r="AX15" i="24" l="1"/>
  <c r="AY15" i="24" l="1"/>
  <c r="AZ15" i="24" l="1"/>
  <c r="BA15" i="24" l="1"/>
  <c r="BB15" i="24" l="1"/>
  <c r="BC15" i="24" l="1"/>
  <c r="BD15" i="24" l="1"/>
  <c r="BE15" i="24" l="1"/>
  <c r="BF15" i="24" l="1"/>
  <c r="BG15" i="24" l="1"/>
  <c r="BH15" i="24" l="1"/>
  <c r="BI15" i="24" l="1"/>
  <c r="BJ15" i="24" l="1"/>
  <c r="BK15" i="24" l="1"/>
  <c r="BL15" i="24" l="1"/>
  <c r="BM15" i="24" l="1"/>
  <c r="C54" i="26" l="1"/>
  <c r="D8" i="26"/>
  <c r="D8" i="30" s="1"/>
  <c r="C8" i="26" l="1"/>
  <c r="C8" i="30" s="1"/>
  <c r="E8" i="26" l="1"/>
  <c r="E8" i="30" s="1"/>
  <c r="E54" i="30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<sst xmlns="http://schemas.openxmlformats.org/spreadsheetml/2006/main" count="1065" uniqueCount="416">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</sst>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6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Font="1" applyFill="1" applyBorder="1" applyAlignment="1">
      <alignment horizontal="left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%20Ward/Downloads/Case%20in%20Point%20SaaS%202022%20M_A%20Full%20LBO%20Full_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3125" defaultRowHeight="15" customHeight="1" x14ac:dyDescent="0.45"/>
  <cols>
    <col min="1" max="1" width="8.53125" customWidth="1"/>
    <col min="2" max="13" width="8.1328125" customWidth="1"/>
    <col min="14" max="14" width="8.53125" customWidth="1"/>
    <col min="15" max="26" width="8.1328125" customWidth="1"/>
  </cols>
  <sheetData>
    <row r="1" spans="1:26" ht="189.75" customHeight="1" x14ac:dyDescent="0.85">
      <c r="A1" s="9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V1" s="3"/>
      <c r="W1" s="3"/>
      <c r="X1" s="3"/>
      <c r="Y1" s="3"/>
      <c r="Z1" s="3"/>
    </row>
    <row r="2" spans="1:26" ht="75" customHeight="1" x14ac:dyDescent="0.45">
      <c r="A2" s="91" t="s">
        <v>415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V2" s="4"/>
      <c r="W2" s="4"/>
      <c r="X2" s="4"/>
      <c r="Y2" s="4"/>
      <c r="Z2" s="4"/>
    </row>
    <row r="3" spans="1:26" ht="7.5" customHeight="1" x14ac:dyDescent="0.4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45">
      <c r="A4" s="8"/>
      <c r="B4" s="9"/>
      <c r="C4" s="93"/>
      <c r="D4" s="89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4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V5" s="5"/>
      <c r="W5" s="5"/>
      <c r="X5" s="5"/>
      <c r="Y5" s="5"/>
      <c r="Z5" s="5"/>
    </row>
    <row r="6" spans="1:26" ht="15" customHeight="1" x14ac:dyDescent="0.4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2"/>
      <c r="V6" s="5"/>
      <c r="W6" s="5"/>
      <c r="X6" s="5"/>
      <c r="Y6" s="5"/>
      <c r="Z6" s="5"/>
    </row>
    <row r="7" spans="1:26" ht="15" customHeight="1" x14ac:dyDescent="0.45">
      <c r="A7" s="99" t="str">
        <f ca="1">"© "&amp;YEAR(TODAY())&amp;" Financial Edge Training"</f>
        <v>© 2023 Financial Edge Training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V7" s="5"/>
      <c r="W7" s="5"/>
      <c r="X7" s="5"/>
      <c r="Y7" s="5"/>
      <c r="Z7" s="5"/>
    </row>
    <row r="8" spans="1:26" ht="15" customHeight="1" x14ac:dyDescent="0.45">
      <c r="A8" s="87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V8" s="5"/>
      <c r="W8" s="5"/>
      <c r="X8" s="5"/>
      <c r="Y8" s="5"/>
      <c r="Z8" s="5"/>
    </row>
    <row r="9" spans="1:26" ht="15" customHeight="1" x14ac:dyDescent="0.4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3125" defaultRowHeight="15" customHeight="1" x14ac:dyDescent="0.45"/>
  <cols>
    <col min="1" max="1" width="1.19921875" customWidth="1"/>
    <col min="2" max="2" width="2.53125" customWidth="1"/>
    <col min="3" max="3" width="11.53125" customWidth="1"/>
    <col min="4" max="4" width="2.53125" customWidth="1"/>
    <col min="5" max="7" width="1.19921875" customWidth="1"/>
    <col min="8" max="8" width="2.53125" customWidth="1"/>
    <col min="9" max="9" width="37.53125" customWidth="1"/>
    <col min="10" max="11" width="1.19921875" customWidth="1"/>
    <col min="12" max="12" width="13.53125" customWidth="1"/>
    <col min="13" max="14" width="1.19921875" customWidth="1"/>
    <col min="15" max="15" width="2.53125" customWidth="1"/>
    <col min="16" max="16" width="28.53125" customWidth="1"/>
    <col min="17" max="17" width="2.53125" customWidth="1"/>
    <col min="18" max="18" width="1.19921875" customWidth="1"/>
    <col min="19" max="36" width="8.1328125" customWidth="1"/>
  </cols>
  <sheetData>
    <row r="1" spans="1:36" ht="45" customHeight="1" x14ac:dyDescent="0.8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55000000000000004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45">
      <c r="A4" s="21"/>
      <c r="B4" s="101" t="s">
        <v>4</v>
      </c>
      <c r="C4" s="88"/>
      <c r="D4" s="88"/>
      <c r="E4" s="88"/>
      <c r="F4" s="88"/>
      <c r="G4" s="88"/>
      <c r="H4" s="88"/>
      <c r="I4" s="89"/>
      <c r="J4" s="20"/>
      <c r="K4" s="21"/>
      <c r="L4" s="101" t="s">
        <v>5</v>
      </c>
      <c r="M4" s="88"/>
      <c r="N4" s="88"/>
      <c r="O4" s="88"/>
      <c r="P4" s="89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4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2" t="s">
        <v>128</v>
      </c>
      <c r="O5" s="88"/>
      <c r="P5" s="88"/>
      <c r="Q5" s="89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4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3">
        <v>44562</v>
      </c>
      <c r="O6" s="88"/>
      <c r="P6" s="88"/>
      <c r="Q6" s="89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4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3">
        <v>44561</v>
      </c>
      <c r="O7" s="88"/>
      <c r="P7" s="88"/>
      <c r="Q7" s="89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4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2" t="s">
        <v>129</v>
      </c>
      <c r="O8" s="88"/>
      <c r="P8" s="88"/>
      <c r="Q8" s="89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4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2" t="s">
        <v>130</v>
      </c>
      <c r="O9" s="88"/>
      <c r="P9" s="88"/>
      <c r="Q9" s="89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2" t="s">
        <v>17</v>
      </c>
      <c r="O10" s="88"/>
      <c r="P10" s="88"/>
      <c r="Q10" s="89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0">
        <v>0</v>
      </c>
      <c r="O11" s="88"/>
      <c r="P11" s="88"/>
      <c r="Q11" s="89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45">
      <c r="A14" s="24"/>
      <c r="B14" s="101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20"/>
      <c r="N14" s="21"/>
      <c r="O14" s="101" t="s">
        <v>20</v>
      </c>
      <c r="P14" s="88"/>
      <c r="Q14" s="89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45">
      <c r="A15" s="25"/>
      <c r="B15" s="100"/>
      <c r="C15" s="89"/>
      <c r="D15" s="100"/>
      <c r="E15" s="88"/>
      <c r="F15" s="88"/>
      <c r="G15" s="88"/>
      <c r="H15" s="88"/>
      <c r="I15" s="88"/>
      <c r="J15" s="88"/>
      <c r="K15" s="88"/>
      <c r="L15" s="89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5">
      <c r="A16" s="25"/>
      <c r="B16" s="100"/>
      <c r="C16" s="89"/>
      <c r="D16" s="100"/>
      <c r="E16" s="88"/>
      <c r="F16" s="88"/>
      <c r="G16" s="88"/>
      <c r="H16" s="88"/>
      <c r="I16" s="88"/>
      <c r="J16" s="88"/>
      <c r="K16" s="88"/>
      <c r="L16" s="89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45">
      <c r="A17" s="25"/>
      <c r="B17" s="100"/>
      <c r="C17" s="89"/>
      <c r="D17" s="100"/>
      <c r="E17" s="88"/>
      <c r="F17" s="88"/>
      <c r="G17" s="88"/>
      <c r="H17" s="88"/>
      <c r="I17" s="88"/>
      <c r="J17" s="88"/>
      <c r="K17" s="88"/>
      <c r="L17" s="89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5">
      <c r="A18" s="25"/>
      <c r="B18" s="100"/>
      <c r="C18" s="89"/>
      <c r="D18" s="100"/>
      <c r="E18" s="88"/>
      <c r="F18" s="88"/>
      <c r="G18" s="88"/>
      <c r="H18" s="88"/>
      <c r="I18" s="88"/>
      <c r="J18" s="88"/>
      <c r="K18" s="88"/>
      <c r="L18" s="89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45">
      <c r="A19" s="10"/>
      <c r="B19" s="100"/>
      <c r="C19" s="89"/>
      <c r="D19" s="100"/>
      <c r="E19" s="88"/>
      <c r="F19" s="88"/>
      <c r="G19" s="88"/>
      <c r="H19" s="88"/>
      <c r="I19" s="88"/>
      <c r="J19" s="88"/>
      <c r="K19" s="88"/>
      <c r="L19" s="89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45">
      <c r="Q21" s="5"/>
    </row>
    <row r="22" spans="1:36" ht="14.25" customHeight="1" x14ac:dyDescent="0.45"/>
    <row r="23" spans="1:36" ht="14.25" customHeight="1" x14ac:dyDescent="0.45"/>
    <row r="24" spans="1:36" ht="14.25" customHeight="1" x14ac:dyDescent="0.45"/>
    <row r="25" spans="1:36" ht="14.25" customHeight="1" x14ac:dyDescent="0.45"/>
    <row r="26" spans="1:36" ht="14.25" customHeight="1" x14ac:dyDescent="0.45"/>
    <row r="27" spans="1:36" ht="14.25" customHeight="1" x14ac:dyDescent="0.45"/>
    <row r="28" spans="1:36" ht="14.25" customHeight="1" x14ac:dyDescent="0.45"/>
    <row r="29" spans="1:36" ht="14.25" customHeight="1" x14ac:dyDescent="0.45"/>
    <row r="30" spans="1:36" ht="14.25" customHeight="1" x14ac:dyDescent="0.45"/>
    <row r="31" spans="1:36" ht="14.25" customHeight="1" x14ac:dyDescent="0.45"/>
    <row r="32" spans="1:3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mergeCells count="21">
    <mergeCell ref="B4:I4"/>
    <mergeCell ref="L4:P4"/>
    <mergeCell ref="N5:Q5"/>
    <mergeCell ref="N6:Q6"/>
    <mergeCell ref="N8:Q8"/>
    <mergeCell ref="N7:Q7"/>
    <mergeCell ref="N9:Q9"/>
    <mergeCell ref="N10:Q10"/>
    <mergeCell ref="B17:C17"/>
    <mergeCell ref="D17:L17"/>
    <mergeCell ref="B18:C18"/>
    <mergeCell ref="D18:L18"/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D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3125" defaultRowHeight="15" customHeight="1" x14ac:dyDescent="0.45"/>
  <cols>
    <col min="1" max="1" width="1.33203125" customWidth="1"/>
    <col min="2" max="2" width="45.53125" customWidth="1"/>
    <col min="3" max="4" width="11.1328125" customWidth="1"/>
    <col min="5" max="5" width="12.53125" customWidth="1"/>
  </cols>
  <sheetData>
    <row r="1" spans="1:4" ht="45" customHeight="1" x14ac:dyDescent="0.85">
      <c r="A1" s="46" t="s">
        <v>0</v>
      </c>
      <c r="B1" s="79"/>
      <c r="C1" s="104" t="s">
        <v>128</v>
      </c>
      <c r="D1" s="105"/>
    </row>
    <row r="2" spans="1:4" ht="14.25" x14ac:dyDescent="0.4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4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45">
      <c r="A4" s="35"/>
    </row>
    <row r="5" spans="1:4" ht="15" customHeight="1" x14ac:dyDescent="0.45">
      <c r="A5" s="37" t="s">
        <v>24</v>
      </c>
      <c r="D5" s="50"/>
    </row>
    <row r="6" spans="1:4" ht="15" customHeight="1" x14ac:dyDescent="0.4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4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4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45">
      <c r="A9" s="37"/>
    </row>
    <row r="10" spans="1:4" ht="15" customHeight="1" x14ac:dyDescent="0.45">
      <c r="A10" s="37"/>
      <c r="B10" t="s">
        <v>27</v>
      </c>
    </row>
    <row r="11" spans="1:4" ht="15" customHeight="1" x14ac:dyDescent="0.4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45">
      <c r="A12" s="37"/>
      <c r="B12" t="s">
        <v>278</v>
      </c>
      <c r="C12" s="36">
        <v>0</v>
      </c>
      <c r="D12" s="36">
        <v>0</v>
      </c>
    </row>
    <row r="13" spans="1:4" ht="15" customHeight="1" x14ac:dyDescent="0.45">
      <c r="A13" s="37"/>
      <c r="B13" t="s">
        <v>284</v>
      </c>
      <c r="C13" s="36">
        <v>0</v>
      </c>
      <c r="D13" s="36">
        <v>0</v>
      </c>
    </row>
    <row r="14" spans="1:4" ht="15" customHeight="1" x14ac:dyDescent="0.45">
      <c r="A14" s="37"/>
      <c r="B14" t="s">
        <v>285</v>
      </c>
      <c r="C14" s="36">
        <v>0</v>
      </c>
      <c r="D14" s="36">
        <v>0</v>
      </c>
    </row>
    <row r="15" spans="1:4" ht="15" customHeight="1" x14ac:dyDescent="0.45">
      <c r="A15" s="37"/>
      <c r="B15" t="s">
        <v>286</v>
      </c>
      <c r="C15" s="36">
        <v>0</v>
      </c>
      <c r="D15" s="36">
        <v>0</v>
      </c>
    </row>
    <row r="16" spans="1:4" ht="15" customHeight="1" x14ac:dyDescent="0.45">
      <c r="A16" s="37"/>
      <c r="B16" t="s">
        <v>287</v>
      </c>
      <c r="C16" s="36">
        <v>0</v>
      </c>
      <c r="D16" s="36">
        <v>0</v>
      </c>
    </row>
    <row r="17" spans="1:4" ht="15" customHeight="1" x14ac:dyDescent="0.45">
      <c r="A17" s="37"/>
      <c r="B17" t="s">
        <v>288</v>
      </c>
      <c r="C17" s="36">
        <v>0</v>
      </c>
      <c r="D17" s="36">
        <v>0</v>
      </c>
    </row>
    <row r="18" spans="1:4" ht="15" customHeight="1" x14ac:dyDescent="0.45">
      <c r="A18" s="37"/>
      <c r="B18" t="s">
        <v>28</v>
      </c>
      <c r="C18" s="36">
        <v>0</v>
      </c>
      <c r="D18" s="36">
        <v>0</v>
      </c>
    </row>
    <row r="19" spans="1:4" ht="15" customHeight="1" x14ac:dyDescent="0.45">
      <c r="A19" s="37"/>
      <c r="B19" t="s">
        <v>28</v>
      </c>
      <c r="C19" s="36">
        <v>0</v>
      </c>
      <c r="D19" s="36">
        <v>0</v>
      </c>
    </row>
    <row r="20" spans="1:4" ht="15" customHeight="1" x14ac:dyDescent="0.45">
      <c r="A20" s="37"/>
      <c r="B20" t="s">
        <v>28</v>
      </c>
      <c r="C20" s="36">
        <v>0</v>
      </c>
      <c r="D20" s="36">
        <v>0</v>
      </c>
    </row>
    <row r="21" spans="1:4" ht="15" customHeight="1" x14ac:dyDescent="0.45">
      <c r="A21" s="37"/>
      <c r="B21" t="s">
        <v>28</v>
      </c>
      <c r="C21" s="36">
        <v>0</v>
      </c>
      <c r="D21" s="36">
        <v>0</v>
      </c>
    </row>
    <row r="22" spans="1:4" ht="15" customHeight="1" x14ac:dyDescent="0.45">
      <c r="A22" s="37"/>
      <c r="B22" t="s">
        <v>28</v>
      </c>
      <c r="C22" s="36">
        <v>0</v>
      </c>
      <c r="D22" s="36">
        <v>0</v>
      </c>
    </row>
    <row r="23" spans="1:4" ht="15" customHeight="1" x14ac:dyDescent="0.45">
      <c r="A23" s="37"/>
      <c r="B23" t="s">
        <v>28</v>
      </c>
      <c r="C23" s="36">
        <v>0</v>
      </c>
      <c r="D23" s="36">
        <v>0</v>
      </c>
    </row>
    <row r="24" spans="1:4" ht="15" customHeight="1" x14ac:dyDescent="0.45">
      <c r="A24" s="37"/>
      <c r="B24" t="s">
        <v>28</v>
      </c>
      <c r="C24" s="36">
        <v>0</v>
      </c>
      <c r="D24" s="36">
        <v>0</v>
      </c>
    </row>
    <row r="25" spans="1:4" ht="15" customHeight="1" x14ac:dyDescent="0.45">
      <c r="A25" s="37"/>
    </row>
    <row r="26" spans="1:4" ht="15" customHeight="1" x14ac:dyDescent="0.4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4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4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45">
      <c r="A29" s="37"/>
    </row>
    <row r="30" spans="1:4" ht="15" customHeight="1" x14ac:dyDescent="0.4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45">
      <c r="A31" s="37"/>
    </row>
    <row r="32" spans="1:4" ht="15" customHeight="1" x14ac:dyDescent="0.4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4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4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45">
      <c r="A35" s="37"/>
      <c r="B35" t="s">
        <v>36</v>
      </c>
      <c r="C35" s="38">
        <v>0.19</v>
      </c>
      <c r="D35" s="38">
        <v>0.19</v>
      </c>
    </row>
    <row r="36" spans="1:4" ht="15" customHeight="1" x14ac:dyDescent="0.45">
      <c r="A36" s="37"/>
      <c r="B36" t="s">
        <v>37</v>
      </c>
      <c r="C36" s="38">
        <v>0</v>
      </c>
      <c r="D36" s="38">
        <v>0</v>
      </c>
    </row>
    <row r="37" spans="1:4" ht="15" customHeight="1" x14ac:dyDescent="0.4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45">
      <c r="A38" s="37"/>
    </row>
    <row r="39" spans="1:4" ht="15" customHeight="1" x14ac:dyDescent="0.4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45">
      <c r="A40" s="37"/>
    </row>
    <row r="41" spans="1:4" ht="15" customHeight="1" x14ac:dyDescent="0.45">
      <c r="A41" s="37" t="s">
        <v>39</v>
      </c>
    </row>
    <row r="42" spans="1:4" ht="15" customHeight="1" x14ac:dyDescent="0.4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4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4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45">
      <c r="A45" s="37"/>
    </row>
    <row r="46" spans="1:4" ht="15" customHeight="1" x14ac:dyDescent="0.45">
      <c r="A46" s="37"/>
      <c r="B46" t="s">
        <v>43</v>
      </c>
    </row>
    <row r="47" spans="1:4" ht="15" customHeight="1" x14ac:dyDescent="0.4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45">
      <c r="A48" s="37"/>
      <c r="B48" t="s">
        <v>45</v>
      </c>
      <c r="C48" s="36">
        <v>0</v>
      </c>
      <c r="D48" s="36">
        <v>0</v>
      </c>
    </row>
    <row r="49" spans="1:4" ht="15" customHeight="1" x14ac:dyDescent="0.4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4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4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4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4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45">
      <c r="A54" s="37"/>
    </row>
    <row r="55" spans="1:4" ht="15" customHeight="1" x14ac:dyDescent="0.45">
      <c r="A55" s="37"/>
      <c r="B55" t="s">
        <v>49</v>
      </c>
    </row>
    <row r="56" spans="1:4" ht="15" customHeight="1" x14ac:dyDescent="0.4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4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4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4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4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45">
      <c r="A61" s="37"/>
      <c r="B61" t="s">
        <v>289</v>
      </c>
      <c r="C61" s="36">
        <v>0</v>
      </c>
      <c r="D61" s="36">
        <v>0</v>
      </c>
    </row>
    <row r="62" spans="1:4" ht="15" customHeight="1" x14ac:dyDescent="0.45">
      <c r="A62" s="37"/>
      <c r="B62" t="s">
        <v>28</v>
      </c>
      <c r="C62" s="36">
        <v>0</v>
      </c>
      <c r="D62" s="36">
        <v>0</v>
      </c>
    </row>
    <row r="63" spans="1:4" ht="15" customHeight="1" x14ac:dyDescent="0.45">
      <c r="A63" s="37"/>
      <c r="B63" t="s">
        <v>28</v>
      </c>
      <c r="C63" s="36">
        <v>0</v>
      </c>
      <c r="D63" s="36">
        <v>0</v>
      </c>
    </row>
    <row r="64" spans="1:4" ht="15" customHeight="1" x14ac:dyDescent="0.4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45">
      <c r="A65" s="37"/>
    </row>
    <row r="66" spans="1:4" ht="15" customHeight="1" x14ac:dyDescent="0.4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45">
      <c r="A67" s="37"/>
    </row>
    <row r="68" spans="1:4" ht="15" customHeight="1" x14ac:dyDescent="0.4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4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45">
      <c r="A70" s="37"/>
      <c r="B70" t="s">
        <v>57</v>
      </c>
      <c r="C70">
        <v>0</v>
      </c>
      <c r="D70">
        <v>0</v>
      </c>
    </row>
    <row r="71" spans="1:4" ht="15" customHeight="1" x14ac:dyDescent="0.45">
      <c r="A71" s="37"/>
      <c r="B71" t="s">
        <v>58</v>
      </c>
      <c r="C71" s="36">
        <v>0</v>
      </c>
      <c r="D71" s="36">
        <v>0</v>
      </c>
    </row>
    <row r="72" spans="1:4" ht="15" customHeight="1" x14ac:dyDescent="0.4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45">
      <c r="A73" s="37"/>
    </row>
    <row r="74" spans="1:4" ht="15" customHeight="1" x14ac:dyDescent="0.45">
      <c r="A74" s="37"/>
      <c r="B74" t="s">
        <v>60</v>
      </c>
    </row>
    <row r="75" spans="1:4" ht="15" customHeight="1" x14ac:dyDescent="0.45">
      <c r="A75" s="37"/>
      <c r="B75" t="s">
        <v>61</v>
      </c>
      <c r="C75" s="36">
        <v>0</v>
      </c>
      <c r="D75" s="36">
        <v>0</v>
      </c>
    </row>
    <row r="76" spans="1:4" ht="15" customHeight="1" x14ac:dyDescent="0.45">
      <c r="A76" s="37"/>
      <c r="B76" t="s">
        <v>62</v>
      </c>
      <c r="C76" s="36">
        <v>0</v>
      </c>
      <c r="D76" s="36">
        <v>0</v>
      </c>
    </row>
    <row r="77" spans="1:4" ht="15" customHeight="1" x14ac:dyDescent="0.45">
      <c r="A77" s="37"/>
      <c r="B77" t="s">
        <v>63</v>
      </c>
      <c r="C77" s="36">
        <v>0</v>
      </c>
      <c r="D77" s="36">
        <v>0</v>
      </c>
    </row>
    <row r="78" spans="1:4" ht="15" customHeight="1" x14ac:dyDescent="0.45">
      <c r="A78" s="37"/>
      <c r="B78" t="s">
        <v>64</v>
      </c>
      <c r="C78" s="36">
        <v>0</v>
      </c>
      <c r="D78" s="36">
        <v>0</v>
      </c>
    </row>
    <row r="79" spans="1:4" ht="15" customHeight="1" x14ac:dyDescent="0.45">
      <c r="A79" s="37"/>
      <c r="B79" t="s">
        <v>65</v>
      </c>
      <c r="C79" s="36">
        <v>0</v>
      </c>
      <c r="D79" s="36">
        <v>0</v>
      </c>
    </row>
    <row r="80" spans="1:4" ht="15" customHeight="1" x14ac:dyDescent="0.4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4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4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45">
      <c r="A83" s="37"/>
    </row>
    <row r="84" spans="1:4" ht="15" customHeight="1" x14ac:dyDescent="0.4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45">
      <c r="A85" s="37"/>
      <c r="B85" t="s">
        <v>67</v>
      </c>
      <c r="C85" s="36">
        <v>0</v>
      </c>
      <c r="D85" s="36">
        <v>0</v>
      </c>
    </row>
    <row r="86" spans="1:4" ht="15" customHeight="1" x14ac:dyDescent="0.4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4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45">
      <c r="A88" s="37"/>
    </row>
    <row r="89" spans="1:4" ht="15" customHeight="1" x14ac:dyDescent="0.4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45">
      <c r="A90" s="37"/>
    </row>
    <row r="91" spans="1:4" ht="15" customHeight="1" x14ac:dyDescent="0.45">
      <c r="A91" s="37" t="s">
        <v>293</v>
      </c>
    </row>
    <row r="92" spans="1:4" ht="15" customHeight="1" x14ac:dyDescent="0.45">
      <c r="A92" s="37"/>
      <c r="B92" t="s">
        <v>294</v>
      </c>
      <c r="C92" s="36">
        <v>4468</v>
      </c>
      <c r="D92" s="36">
        <v>5775</v>
      </c>
    </row>
    <row r="93" spans="1:4" ht="15" customHeight="1" x14ac:dyDescent="0.4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4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45">
      <c r="A95" s="37"/>
      <c r="B95" t="s">
        <v>297</v>
      </c>
      <c r="C95" s="36">
        <v>0</v>
      </c>
      <c r="D95" s="36">
        <v>0</v>
      </c>
    </row>
    <row r="96" spans="1:4" ht="15" customHeight="1" x14ac:dyDescent="0.4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45">
      <c r="A97" s="37"/>
    </row>
    <row r="98" spans="1:4" ht="15" customHeight="1" x14ac:dyDescent="0.45">
      <c r="A98" s="37" t="s">
        <v>70</v>
      </c>
    </row>
    <row r="99" spans="1:4" ht="15" customHeight="1" x14ac:dyDescent="0.45">
      <c r="A99" s="37"/>
      <c r="B99" t="s">
        <v>71</v>
      </c>
      <c r="D99" s="43">
        <f>D6/C6-1</f>
        <v>0.15294380601931934</v>
      </c>
    </row>
    <row r="100" spans="1:4" ht="15" customHeight="1" x14ac:dyDescent="0.4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4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4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4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4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4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45">
      <c r="A106" s="37"/>
    </row>
    <row r="107" spans="1:4" ht="15" customHeight="1" x14ac:dyDescent="0.45">
      <c r="A107" s="37" t="s">
        <v>77</v>
      </c>
    </row>
    <row r="108" spans="1:4" ht="15" customHeight="1" x14ac:dyDescent="0.4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4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4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4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45">
      <c r="A112" s="37"/>
    </row>
    <row r="113" spans="1:4" ht="15" customHeight="1" x14ac:dyDescent="0.45">
      <c r="A113" s="37" t="s">
        <v>81</v>
      </c>
    </row>
    <row r="114" spans="1:4" ht="15" customHeight="1" x14ac:dyDescent="0.4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4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4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4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4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4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45">
      <c r="A120" s="35"/>
    </row>
    <row r="121" spans="1:4" ht="15" customHeight="1" x14ac:dyDescent="0.45">
      <c r="A121" s="37" t="s">
        <v>124</v>
      </c>
    </row>
    <row r="122" spans="1:4" ht="15" customHeight="1" x14ac:dyDescent="0.45">
      <c r="A122" s="37"/>
      <c r="B122" t="s">
        <v>299</v>
      </c>
      <c r="C122" s="39">
        <v>0</v>
      </c>
      <c r="D122" s="39">
        <v>0</v>
      </c>
    </row>
    <row r="123" spans="1:4" ht="15" customHeight="1" x14ac:dyDescent="0.45">
      <c r="A123" s="37"/>
      <c r="B123" t="s">
        <v>300</v>
      </c>
      <c r="C123" s="39">
        <v>0</v>
      </c>
      <c r="D123" s="39">
        <v>0</v>
      </c>
    </row>
    <row r="124" spans="1:4" ht="15" customHeight="1" x14ac:dyDescent="0.4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45">
      <c r="A125" s="37"/>
    </row>
    <row r="126" spans="1:4" ht="15" customHeight="1" x14ac:dyDescent="0.45">
      <c r="A126" s="37" t="s">
        <v>125</v>
      </c>
    </row>
    <row r="127" spans="1:4" ht="15" customHeight="1" x14ac:dyDescent="0.4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4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4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4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45">
      <c r="A131" s="37"/>
    </row>
    <row r="132" spans="1:4" ht="15" customHeight="1" x14ac:dyDescent="0.45">
      <c r="A132" s="37"/>
      <c r="B132" t="s">
        <v>123</v>
      </c>
      <c r="C132">
        <f>C89+C129</f>
        <v>336.32799999999997</v>
      </c>
    </row>
    <row r="133" spans="1:4" ht="15" customHeight="1" x14ac:dyDescent="0.45">
      <c r="A133" s="37"/>
      <c r="B133" t="s">
        <v>118</v>
      </c>
      <c r="D133">
        <f>(D26+(D122*D124))*(1-D34)</f>
        <v>5940.564617452098</v>
      </c>
    </row>
    <row r="134" spans="1:4" ht="15" customHeight="1" x14ac:dyDescent="0.45">
      <c r="A134" s="37"/>
      <c r="B134" t="s">
        <v>117</v>
      </c>
      <c r="D134" s="43">
        <f>D133/C132</f>
        <v>17.663009376121224</v>
      </c>
    </row>
    <row r="135" spans="1:4" ht="15" customHeight="1" x14ac:dyDescent="0.45">
      <c r="A135" s="37"/>
    </row>
    <row r="136" spans="1:4" ht="15" customHeight="1" x14ac:dyDescent="0.45">
      <c r="A136" s="35" t="s">
        <v>88</v>
      </c>
    </row>
    <row r="137" spans="1:4" ht="15.75" customHeight="1" x14ac:dyDescent="0.4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DS133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45">
      <c r="A4" s="53"/>
    </row>
    <row r="5" spans="1:65" ht="15" customHeight="1" x14ac:dyDescent="0.45">
      <c r="A5" s="53" t="s">
        <v>303</v>
      </c>
    </row>
    <row r="6" spans="1:65" ht="15" customHeight="1" x14ac:dyDescent="0.45">
      <c r="A6" s="53"/>
      <c r="B6" t="s">
        <v>144</v>
      </c>
    </row>
    <row r="7" spans="1:65" ht="15" customHeight="1" x14ac:dyDescent="0.4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45">
      <c r="A8" s="53"/>
      <c r="B8" t="s">
        <v>146</v>
      </c>
      <c r="E8" s="65">
        <f>5069/12/E23</f>
        <v>0.60345238095238096</v>
      </c>
      <c r="F8" s="49">
        <f>E8*(1+F7)</f>
        <v>0.66379761904761914</v>
      </c>
      <c r="G8" s="49">
        <f t="shared" ref="G8:BM8" si="49">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 t="shared" si="49"/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si="49"/>
        <v>0.6770735714285715</v>
      </c>
      <c r="Y8" s="49">
        <f t="shared" si="49"/>
        <v>0.6770735714285715</v>
      </c>
      <c r="Z8" s="49">
        <f t="shared" si="49"/>
        <v>0.6770735714285715</v>
      </c>
      <c r="AA8" s="49">
        <f t="shared" si="49"/>
        <v>0.6770735714285715</v>
      </c>
      <c r="AB8" s="49">
        <f t="shared" si="49"/>
        <v>0.6770735714285715</v>
      </c>
      <c r="AC8" s="49">
        <f t="shared" si="49"/>
        <v>0.6770735714285715</v>
      </c>
      <c r="AD8" s="49">
        <f t="shared" si="49"/>
        <v>0.69061504285714292</v>
      </c>
      <c r="AE8" s="49">
        <f t="shared" si="49"/>
        <v>0.69061504285714292</v>
      </c>
      <c r="AF8" s="49">
        <f t="shared" si="49"/>
        <v>0.69061504285714292</v>
      </c>
      <c r="AG8" s="49">
        <f t="shared" si="49"/>
        <v>0.69061504285714292</v>
      </c>
      <c r="AH8" s="49">
        <f t="shared" si="49"/>
        <v>0.69061504285714292</v>
      </c>
      <c r="AI8" s="49">
        <f t="shared" si="49"/>
        <v>0.69061504285714292</v>
      </c>
      <c r="AJ8" s="49">
        <f t="shared" si="49"/>
        <v>0.69061504285714292</v>
      </c>
      <c r="AK8" s="49">
        <f t="shared" si="49"/>
        <v>0.69061504285714292</v>
      </c>
      <c r="AL8" s="49">
        <f t="shared" si="49"/>
        <v>0.69061504285714292</v>
      </c>
      <c r="AM8" s="49">
        <f t="shared" si="49"/>
        <v>0.69061504285714292</v>
      </c>
      <c r="AN8" s="49">
        <f t="shared" si="49"/>
        <v>0.69061504285714292</v>
      </c>
      <c r="AO8" s="49">
        <f t="shared" si="49"/>
        <v>0.69061504285714292</v>
      </c>
      <c r="AP8" s="49">
        <f t="shared" si="49"/>
        <v>0.70442734371428584</v>
      </c>
      <c r="AQ8" s="49">
        <f t="shared" si="49"/>
        <v>0.70442734371428584</v>
      </c>
      <c r="AR8" s="49">
        <f t="shared" si="49"/>
        <v>0.70442734371428584</v>
      </c>
      <c r="AS8" s="49">
        <f t="shared" si="49"/>
        <v>0.70442734371428584</v>
      </c>
      <c r="AT8" s="49">
        <f t="shared" si="49"/>
        <v>0.70442734371428584</v>
      </c>
      <c r="AU8" s="49">
        <f t="shared" si="49"/>
        <v>0.70442734371428584</v>
      </c>
      <c r="AV8" s="49">
        <f t="shared" si="49"/>
        <v>0.70442734371428584</v>
      </c>
      <c r="AW8" s="49">
        <f t="shared" si="49"/>
        <v>0.70442734371428584</v>
      </c>
      <c r="AX8" s="49">
        <f t="shared" si="49"/>
        <v>0.70442734371428584</v>
      </c>
      <c r="AY8" s="49">
        <f t="shared" si="49"/>
        <v>0.70442734371428584</v>
      </c>
      <c r="AZ8" s="49">
        <f t="shared" si="49"/>
        <v>0.70442734371428584</v>
      </c>
      <c r="BA8" s="49">
        <f t="shared" si="49"/>
        <v>0.70442734371428584</v>
      </c>
      <c r="BB8" s="49">
        <f t="shared" si="49"/>
        <v>0.71851589058857157</v>
      </c>
      <c r="BC8" s="49">
        <f t="shared" si="49"/>
        <v>0.71851589058857157</v>
      </c>
      <c r="BD8" s="49">
        <f t="shared" si="49"/>
        <v>0.71851589058857157</v>
      </c>
      <c r="BE8" s="49">
        <f t="shared" si="49"/>
        <v>0.71851589058857157</v>
      </c>
      <c r="BF8" s="49">
        <f t="shared" si="49"/>
        <v>0.71851589058857157</v>
      </c>
      <c r="BG8" s="49">
        <f t="shared" si="49"/>
        <v>0.71851589058857157</v>
      </c>
      <c r="BH8" s="49">
        <f t="shared" si="49"/>
        <v>0.71851589058857157</v>
      </c>
      <c r="BI8" s="49">
        <f t="shared" si="49"/>
        <v>0.71851589058857157</v>
      </c>
      <c r="BJ8" s="49">
        <f t="shared" si="49"/>
        <v>0.71851589058857157</v>
      </c>
      <c r="BK8" s="49">
        <f t="shared" si="49"/>
        <v>0.71851589058857157</v>
      </c>
      <c r="BL8" s="49">
        <f t="shared" si="49"/>
        <v>0.71851589058857157</v>
      </c>
      <c r="BM8" s="49">
        <f t="shared" si="49"/>
        <v>0.71851589058857157</v>
      </c>
    </row>
    <row r="9" spans="1:65" ht="15" customHeight="1" x14ac:dyDescent="0.45">
      <c r="A9" s="53"/>
    </row>
    <row r="10" spans="1:65" ht="15" customHeight="1" x14ac:dyDescent="0.45">
      <c r="A10" s="53"/>
      <c r="B10" t="s">
        <v>147</v>
      </c>
    </row>
    <row r="11" spans="1:65" ht="15" customHeight="1" x14ac:dyDescent="0.4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50">H11</f>
        <v>3.5000000000000003E-2</v>
      </c>
      <c r="J11" s="45">
        <f t="shared" si="50"/>
        <v>3.5000000000000003E-2</v>
      </c>
      <c r="K11" s="45">
        <f t="shared" si="50"/>
        <v>3.5000000000000003E-2</v>
      </c>
      <c r="L11" s="45">
        <f t="shared" si="50"/>
        <v>3.5000000000000003E-2</v>
      </c>
      <c r="M11" s="45">
        <f t="shared" si="50"/>
        <v>3.5000000000000003E-2</v>
      </c>
      <c r="N11" s="45">
        <f t="shared" si="50"/>
        <v>3.5000000000000003E-2</v>
      </c>
      <c r="O11" s="45">
        <f t="shared" si="50"/>
        <v>3.5000000000000003E-2</v>
      </c>
      <c r="P11" s="45">
        <f t="shared" si="50"/>
        <v>3.5000000000000003E-2</v>
      </c>
      <c r="Q11" s="45">
        <f t="shared" si="50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45">
      <c r="A12" s="53"/>
      <c r="B12" t="s">
        <v>149</v>
      </c>
      <c r="F12">
        <f>F11*F20</f>
        <v>24.500000000000004</v>
      </c>
      <c r="G12">
        <f t="shared" ref="G12:BM12" si="51">G11*G20</f>
        <v>25.186000000000003</v>
      </c>
      <c r="H12">
        <f t="shared" si="51"/>
        <v>25.891208000000006</v>
      </c>
      <c r="I12">
        <f t="shared" si="51"/>
        <v>26.616161824000006</v>
      </c>
      <c r="J12">
        <f t="shared" si="51"/>
        <v>27.361414355072004</v>
      </c>
      <c r="K12">
        <f t="shared" si="51"/>
        <v>28.127533957014023</v>
      </c>
      <c r="L12">
        <f t="shared" si="51"/>
        <v>28.915104907810417</v>
      </c>
      <c r="M12">
        <f t="shared" si="51"/>
        <v>29.724727845229111</v>
      </c>
      <c r="N12">
        <f t="shared" si="51"/>
        <v>30.557020224895528</v>
      </c>
      <c r="O12">
        <f t="shared" si="51"/>
        <v>31.412616791192605</v>
      </c>
      <c r="P12">
        <f t="shared" si="51"/>
        <v>32.292170061345992</v>
      </c>
      <c r="Q12">
        <f t="shared" si="51"/>
        <v>33.196350823063682</v>
      </c>
      <c r="R12">
        <f t="shared" si="51"/>
        <v>29.250727410950965</v>
      </c>
      <c r="S12">
        <f t="shared" si="51"/>
        <v>29.923494141402838</v>
      </c>
      <c r="T12">
        <f t="shared" si="51"/>
        <v>30.611734506655104</v>
      </c>
      <c r="U12">
        <f t="shared" si="51"/>
        <v>31.315804400308167</v>
      </c>
      <c r="V12">
        <f t="shared" si="51"/>
        <v>32.03606790151526</v>
      </c>
      <c r="W12">
        <f t="shared" si="51"/>
        <v>32.772897463250111</v>
      </c>
      <c r="X12">
        <f t="shared" si="51"/>
        <v>33.526674104904863</v>
      </c>
      <c r="Y12">
        <f t="shared" si="51"/>
        <v>34.297787609317673</v>
      </c>
      <c r="Z12">
        <f t="shared" si="51"/>
        <v>35.086636724331981</v>
      </c>
      <c r="AA12">
        <f t="shared" si="51"/>
        <v>35.893629368991618</v>
      </c>
      <c r="AB12">
        <f t="shared" si="51"/>
        <v>36.719182844478425</v>
      </c>
      <c r="AC12">
        <f t="shared" si="51"/>
        <v>37.563724049901424</v>
      </c>
      <c r="AD12">
        <f t="shared" si="51"/>
        <v>32.023074752540964</v>
      </c>
      <c r="AE12">
        <f t="shared" si="51"/>
        <v>32.599490098086697</v>
      </c>
      <c r="AF12">
        <f t="shared" si="51"/>
        <v>33.186280919852258</v>
      </c>
      <c r="AG12">
        <f t="shared" si="51"/>
        <v>33.783633976409597</v>
      </c>
      <c r="AH12">
        <f t="shared" si="51"/>
        <v>34.39173938798497</v>
      </c>
      <c r="AI12">
        <f t="shared" si="51"/>
        <v>35.010790696968698</v>
      </c>
      <c r="AJ12">
        <f t="shared" si="51"/>
        <v>35.640984929514133</v>
      </c>
      <c r="AK12">
        <f t="shared" si="51"/>
        <v>36.282522658245391</v>
      </c>
      <c r="AL12">
        <f t="shared" si="51"/>
        <v>36.935608066093806</v>
      </c>
      <c r="AM12">
        <f t="shared" si="51"/>
        <v>37.600449011283494</v>
      </c>
      <c r="AN12">
        <f t="shared" si="51"/>
        <v>38.277257093486604</v>
      </c>
      <c r="AO12">
        <f t="shared" si="51"/>
        <v>38.966247721169367</v>
      </c>
      <c r="AP12">
        <f t="shared" si="51"/>
        <v>39.667640180150414</v>
      </c>
      <c r="AQ12">
        <f t="shared" si="51"/>
        <v>40.381657703393117</v>
      </c>
      <c r="AR12">
        <f t="shared" si="51"/>
        <v>41.10852754205419</v>
      </c>
      <c r="AS12">
        <f t="shared" si="51"/>
        <v>41.848481037811169</v>
      </c>
      <c r="AT12">
        <f t="shared" si="51"/>
        <v>42.60175369649177</v>
      </c>
      <c r="AU12">
        <f t="shared" si="51"/>
        <v>43.368585263028621</v>
      </c>
      <c r="AV12">
        <f t="shared" si="51"/>
        <v>44.149219797763138</v>
      </c>
      <c r="AW12">
        <f t="shared" si="51"/>
        <v>44.943905754122881</v>
      </c>
      <c r="AX12">
        <f t="shared" si="51"/>
        <v>45.752896057697086</v>
      </c>
      <c r="AY12">
        <f t="shared" si="51"/>
        <v>46.576448186735639</v>
      </c>
      <c r="AZ12">
        <f t="shared" si="51"/>
        <v>47.414824254096885</v>
      </c>
      <c r="BA12">
        <f t="shared" si="51"/>
        <v>48.26829109067063</v>
      </c>
      <c r="BB12">
        <f t="shared" si="51"/>
        <v>49.1371203303027</v>
      </c>
      <c r="BC12">
        <f t="shared" si="51"/>
        <v>50.021588496248143</v>
      </c>
      <c r="BD12">
        <f t="shared" si="51"/>
        <v>50.921977089180615</v>
      </c>
      <c r="BE12">
        <f t="shared" si="51"/>
        <v>51.838572676785873</v>
      </c>
      <c r="BF12">
        <f t="shared" si="51"/>
        <v>52.771666984968022</v>
      </c>
      <c r="BG12">
        <f t="shared" si="51"/>
        <v>53.721556990697451</v>
      </c>
      <c r="BH12">
        <f t="shared" si="51"/>
        <v>54.68854501653</v>
      </c>
      <c r="BI12">
        <f t="shared" si="51"/>
        <v>55.672938826827533</v>
      </c>
      <c r="BJ12">
        <f t="shared" si="51"/>
        <v>56.675051725710432</v>
      </c>
      <c r="BK12">
        <f t="shared" si="51"/>
        <v>57.695202656773226</v>
      </c>
      <c r="BL12">
        <f t="shared" si="51"/>
        <v>58.733716304595148</v>
      </c>
      <c r="BM12">
        <f t="shared" si="51"/>
        <v>59.790923198077849</v>
      </c>
    </row>
    <row r="13" spans="1:65" ht="15" customHeight="1" x14ac:dyDescent="0.45">
      <c r="A13" s="53"/>
    </row>
    <row r="14" spans="1:65" ht="15" customHeight="1" x14ac:dyDescent="0.45">
      <c r="A14" s="53"/>
      <c r="B14" t="s">
        <v>150</v>
      </c>
    </row>
    <row r="15" spans="1:65" ht="15" customHeight="1" x14ac:dyDescent="0.4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52">H15</f>
        <v>7.0000000000000001E-3</v>
      </c>
      <c r="J15" s="45">
        <f t="shared" si="52"/>
        <v>7.0000000000000001E-3</v>
      </c>
      <c r="K15" s="45">
        <f t="shared" si="52"/>
        <v>7.0000000000000001E-3</v>
      </c>
      <c r="L15" s="45">
        <f t="shared" si="52"/>
        <v>7.0000000000000001E-3</v>
      </c>
      <c r="M15" s="45">
        <f t="shared" si="52"/>
        <v>7.0000000000000001E-3</v>
      </c>
      <c r="N15" s="45">
        <f t="shared" si="52"/>
        <v>7.0000000000000001E-3</v>
      </c>
      <c r="O15" s="45">
        <f t="shared" si="52"/>
        <v>7.0000000000000001E-3</v>
      </c>
      <c r="P15" s="45">
        <f t="shared" si="52"/>
        <v>7.0000000000000001E-3</v>
      </c>
      <c r="Q15" s="45">
        <f t="shared" si="52"/>
        <v>7.0000000000000001E-3</v>
      </c>
      <c r="R15" s="45">
        <f t="shared" ref="R15" si="53">Q15</f>
        <v>7.0000000000000001E-3</v>
      </c>
      <c r="S15" s="45">
        <f t="shared" ref="S15" si="54">R15</f>
        <v>7.0000000000000001E-3</v>
      </c>
      <c r="T15" s="45">
        <f t="shared" ref="T15" si="55">S15</f>
        <v>7.0000000000000001E-3</v>
      </c>
      <c r="U15" s="45">
        <f t="shared" ref="U15" si="56">T15</f>
        <v>7.0000000000000001E-3</v>
      </c>
      <c r="V15" s="45">
        <f t="shared" ref="V15" si="57">U15</f>
        <v>7.0000000000000001E-3</v>
      </c>
      <c r="W15" s="45">
        <f t="shared" ref="W15" si="58">V15</f>
        <v>7.0000000000000001E-3</v>
      </c>
      <c r="X15" s="45">
        <f t="shared" ref="X15" si="59">W15</f>
        <v>7.0000000000000001E-3</v>
      </c>
      <c r="Y15" s="45">
        <f t="shared" ref="Y15" si="60">X15</f>
        <v>7.0000000000000001E-3</v>
      </c>
      <c r="Z15" s="45">
        <f t="shared" ref="Z15" si="61">Y15</f>
        <v>7.0000000000000001E-3</v>
      </c>
      <c r="AA15" s="45">
        <f t="shared" ref="AA15" si="62">Z15</f>
        <v>7.0000000000000001E-3</v>
      </c>
      <c r="AB15" s="45">
        <f t="shared" ref="AB15" si="63">AA15</f>
        <v>7.0000000000000001E-3</v>
      </c>
      <c r="AC15" s="45">
        <f t="shared" ref="AC15" si="64">AB15</f>
        <v>7.0000000000000001E-3</v>
      </c>
      <c r="AD15" s="45">
        <f t="shared" ref="AD15" si="65">AC15</f>
        <v>7.0000000000000001E-3</v>
      </c>
      <c r="AE15" s="45">
        <f t="shared" ref="AE15" si="66">AD15</f>
        <v>7.0000000000000001E-3</v>
      </c>
      <c r="AF15" s="45">
        <f t="shared" ref="AF15" si="67">AE15</f>
        <v>7.0000000000000001E-3</v>
      </c>
      <c r="AG15" s="45">
        <f t="shared" ref="AG15" si="68">AF15</f>
        <v>7.0000000000000001E-3</v>
      </c>
      <c r="AH15" s="45">
        <f t="shared" ref="AH15" si="69">AG15</f>
        <v>7.0000000000000001E-3</v>
      </c>
      <c r="AI15" s="45">
        <f t="shared" ref="AI15" si="70">AH15</f>
        <v>7.0000000000000001E-3</v>
      </c>
      <c r="AJ15" s="45">
        <f t="shared" ref="AJ15" si="71">AI15</f>
        <v>7.0000000000000001E-3</v>
      </c>
      <c r="AK15" s="45">
        <f t="shared" ref="AK15" si="72">AJ15</f>
        <v>7.0000000000000001E-3</v>
      </c>
      <c r="AL15" s="45">
        <f t="shared" ref="AL15" si="73">AK15</f>
        <v>7.0000000000000001E-3</v>
      </c>
      <c r="AM15" s="45">
        <f t="shared" ref="AM15" si="74">AL15</f>
        <v>7.0000000000000001E-3</v>
      </c>
      <c r="AN15" s="45">
        <f t="shared" ref="AN15" si="75">AM15</f>
        <v>7.0000000000000001E-3</v>
      </c>
      <c r="AO15" s="45">
        <f t="shared" ref="AO15" si="76">AN15</f>
        <v>7.0000000000000001E-3</v>
      </c>
      <c r="AP15" s="45">
        <f t="shared" ref="AP15" si="77">AO15</f>
        <v>7.0000000000000001E-3</v>
      </c>
      <c r="AQ15" s="45">
        <f t="shared" ref="AQ15" si="78">AP15</f>
        <v>7.0000000000000001E-3</v>
      </c>
      <c r="AR15" s="45">
        <f t="shared" ref="AR15" si="79">AQ15</f>
        <v>7.0000000000000001E-3</v>
      </c>
      <c r="AS15" s="45">
        <f t="shared" ref="AS15" si="80">AR15</f>
        <v>7.0000000000000001E-3</v>
      </c>
      <c r="AT15" s="45">
        <f t="shared" ref="AT15" si="81">AS15</f>
        <v>7.0000000000000001E-3</v>
      </c>
      <c r="AU15" s="45">
        <f t="shared" ref="AU15" si="82">AT15</f>
        <v>7.0000000000000001E-3</v>
      </c>
      <c r="AV15" s="45">
        <f t="shared" ref="AV15" si="83">AU15</f>
        <v>7.0000000000000001E-3</v>
      </c>
      <c r="AW15" s="45">
        <f t="shared" ref="AW15" si="84">AV15</f>
        <v>7.0000000000000001E-3</v>
      </c>
      <c r="AX15" s="45">
        <f t="shared" ref="AX15" si="85">AW15</f>
        <v>7.0000000000000001E-3</v>
      </c>
      <c r="AY15" s="45">
        <f t="shared" ref="AY15" si="86">AX15</f>
        <v>7.0000000000000001E-3</v>
      </c>
      <c r="AZ15" s="45">
        <f t="shared" ref="AZ15" si="87">AY15</f>
        <v>7.0000000000000001E-3</v>
      </c>
      <c r="BA15" s="45">
        <f t="shared" ref="BA15" si="88">AZ15</f>
        <v>7.0000000000000001E-3</v>
      </c>
      <c r="BB15" s="45">
        <f t="shared" ref="BB15" si="89">BA15</f>
        <v>7.0000000000000001E-3</v>
      </c>
      <c r="BC15" s="45">
        <f t="shared" ref="BC15" si="90">BB15</f>
        <v>7.0000000000000001E-3</v>
      </c>
      <c r="BD15" s="45">
        <f t="shared" ref="BD15" si="91">BC15</f>
        <v>7.0000000000000001E-3</v>
      </c>
      <c r="BE15" s="45">
        <f t="shared" ref="BE15" si="92">BD15</f>
        <v>7.0000000000000001E-3</v>
      </c>
      <c r="BF15" s="45">
        <f t="shared" ref="BF15" si="93">BE15</f>
        <v>7.0000000000000001E-3</v>
      </c>
      <c r="BG15" s="45">
        <f t="shared" ref="BG15" si="94">BF15</f>
        <v>7.0000000000000001E-3</v>
      </c>
      <c r="BH15" s="45">
        <f t="shared" ref="BH15" si="95">BG15</f>
        <v>7.0000000000000001E-3</v>
      </c>
      <c r="BI15" s="45">
        <f t="shared" ref="BI15" si="96">BH15</f>
        <v>7.0000000000000001E-3</v>
      </c>
      <c r="BJ15" s="45">
        <f t="shared" ref="BJ15" si="97">BI15</f>
        <v>7.0000000000000001E-3</v>
      </c>
      <c r="BK15" s="45">
        <f t="shared" ref="BK15" si="98">BJ15</f>
        <v>7.0000000000000001E-3</v>
      </c>
      <c r="BL15" s="45">
        <f t="shared" ref="BL15" si="99">BK15</f>
        <v>7.0000000000000001E-3</v>
      </c>
      <c r="BM15" s="45">
        <f t="shared" ref="BM15" si="100">BL15</f>
        <v>7.0000000000000001E-3</v>
      </c>
    </row>
    <row r="16" spans="1:65" ht="15" customHeight="1" x14ac:dyDescent="0.45">
      <c r="A16" s="82"/>
      <c r="B16" t="s">
        <v>304</v>
      </c>
      <c r="E16" s="54">
        <v>12</v>
      </c>
    </row>
    <row r="17" spans="1:65" ht="15" customHeight="1" x14ac:dyDescent="0.45">
      <c r="A17" s="53"/>
      <c r="B17" t="s">
        <v>152</v>
      </c>
      <c r="F17" s="43">
        <f>F15*$E$16</f>
        <v>8.4000000000000005E-2</v>
      </c>
      <c r="G17" s="43">
        <f t="shared" ref="G17:BM17" si="101">G15*$E$16</f>
        <v>8.4000000000000005E-2</v>
      </c>
      <c r="H17" s="43">
        <f t="shared" si="101"/>
        <v>8.4000000000000005E-2</v>
      </c>
      <c r="I17" s="43">
        <f t="shared" si="101"/>
        <v>8.4000000000000005E-2</v>
      </c>
      <c r="J17" s="43">
        <f t="shared" si="101"/>
        <v>8.4000000000000005E-2</v>
      </c>
      <c r="K17" s="43">
        <f t="shared" si="101"/>
        <v>8.4000000000000005E-2</v>
      </c>
      <c r="L17" s="43">
        <f t="shared" si="101"/>
        <v>8.4000000000000005E-2</v>
      </c>
      <c r="M17" s="43">
        <f t="shared" si="101"/>
        <v>8.4000000000000005E-2</v>
      </c>
      <c r="N17" s="43">
        <f t="shared" si="101"/>
        <v>8.4000000000000005E-2</v>
      </c>
      <c r="O17" s="43">
        <f t="shared" si="101"/>
        <v>8.4000000000000005E-2</v>
      </c>
      <c r="P17" s="43">
        <f t="shared" si="101"/>
        <v>8.4000000000000005E-2</v>
      </c>
      <c r="Q17" s="43">
        <f t="shared" si="101"/>
        <v>8.4000000000000005E-2</v>
      </c>
      <c r="R17" s="43">
        <f t="shared" si="101"/>
        <v>8.4000000000000005E-2</v>
      </c>
      <c r="S17" s="43">
        <f t="shared" si="101"/>
        <v>8.4000000000000005E-2</v>
      </c>
      <c r="T17" s="43">
        <f t="shared" si="101"/>
        <v>8.4000000000000005E-2</v>
      </c>
      <c r="U17" s="43">
        <f t="shared" si="101"/>
        <v>8.4000000000000005E-2</v>
      </c>
      <c r="V17" s="43">
        <f t="shared" si="101"/>
        <v>8.4000000000000005E-2</v>
      </c>
      <c r="W17" s="43">
        <f t="shared" si="101"/>
        <v>8.4000000000000005E-2</v>
      </c>
      <c r="X17" s="43">
        <f t="shared" si="101"/>
        <v>8.4000000000000005E-2</v>
      </c>
      <c r="Y17" s="43">
        <f t="shared" si="101"/>
        <v>8.4000000000000005E-2</v>
      </c>
      <c r="Z17" s="43">
        <f t="shared" si="101"/>
        <v>8.4000000000000005E-2</v>
      </c>
      <c r="AA17" s="43">
        <f t="shared" si="101"/>
        <v>8.4000000000000005E-2</v>
      </c>
      <c r="AB17" s="43">
        <f t="shared" si="101"/>
        <v>8.4000000000000005E-2</v>
      </c>
      <c r="AC17" s="43">
        <f t="shared" si="101"/>
        <v>8.4000000000000005E-2</v>
      </c>
      <c r="AD17" s="43">
        <f t="shared" si="101"/>
        <v>8.4000000000000005E-2</v>
      </c>
      <c r="AE17" s="43">
        <f t="shared" si="101"/>
        <v>8.4000000000000005E-2</v>
      </c>
      <c r="AF17" s="43">
        <f t="shared" si="101"/>
        <v>8.4000000000000005E-2</v>
      </c>
      <c r="AG17" s="43">
        <f t="shared" si="101"/>
        <v>8.4000000000000005E-2</v>
      </c>
      <c r="AH17" s="43">
        <f t="shared" si="101"/>
        <v>8.4000000000000005E-2</v>
      </c>
      <c r="AI17" s="43">
        <f t="shared" si="101"/>
        <v>8.4000000000000005E-2</v>
      </c>
      <c r="AJ17" s="43">
        <f t="shared" si="101"/>
        <v>8.4000000000000005E-2</v>
      </c>
      <c r="AK17" s="43">
        <f t="shared" si="101"/>
        <v>8.4000000000000005E-2</v>
      </c>
      <c r="AL17" s="43">
        <f t="shared" si="101"/>
        <v>8.4000000000000005E-2</v>
      </c>
      <c r="AM17" s="43">
        <f t="shared" si="101"/>
        <v>8.4000000000000005E-2</v>
      </c>
      <c r="AN17" s="43">
        <f t="shared" si="101"/>
        <v>8.4000000000000005E-2</v>
      </c>
      <c r="AO17" s="43">
        <f t="shared" si="101"/>
        <v>8.4000000000000005E-2</v>
      </c>
      <c r="AP17" s="43">
        <f t="shared" si="101"/>
        <v>8.4000000000000005E-2</v>
      </c>
      <c r="AQ17" s="43">
        <f t="shared" si="101"/>
        <v>8.4000000000000005E-2</v>
      </c>
      <c r="AR17" s="43">
        <f t="shared" si="101"/>
        <v>8.4000000000000005E-2</v>
      </c>
      <c r="AS17" s="43">
        <f t="shared" si="101"/>
        <v>8.4000000000000005E-2</v>
      </c>
      <c r="AT17" s="43">
        <f t="shared" si="101"/>
        <v>8.4000000000000005E-2</v>
      </c>
      <c r="AU17" s="43">
        <f t="shared" si="101"/>
        <v>8.4000000000000005E-2</v>
      </c>
      <c r="AV17" s="43">
        <f t="shared" si="101"/>
        <v>8.4000000000000005E-2</v>
      </c>
      <c r="AW17" s="43">
        <f t="shared" si="101"/>
        <v>8.4000000000000005E-2</v>
      </c>
      <c r="AX17" s="43">
        <f t="shared" si="101"/>
        <v>8.4000000000000005E-2</v>
      </c>
      <c r="AY17" s="43">
        <f t="shared" si="101"/>
        <v>8.4000000000000005E-2</v>
      </c>
      <c r="AZ17" s="43">
        <f t="shared" si="101"/>
        <v>8.4000000000000005E-2</v>
      </c>
      <c r="BA17" s="43">
        <f t="shared" si="101"/>
        <v>8.4000000000000005E-2</v>
      </c>
      <c r="BB17" s="43">
        <f t="shared" si="101"/>
        <v>8.4000000000000005E-2</v>
      </c>
      <c r="BC17" s="43">
        <f t="shared" si="101"/>
        <v>8.4000000000000005E-2</v>
      </c>
      <c r="BD17" s="43">
        <f t="shared" si="101"/>
        <v>8.4000000000000005E-2</v>
      </c>
      <c r="BE17" s="43">
        <f t="shared" si="101"/>
        <v>8.4000000000000005E-2</v>
      </c>
      <c r="BF17" s="43">
        <f t="shared" si="101"/>
        <v>8.4000000000000005E-2</v>
      </c>
      <c r="BG17" s="43">
        <f t="shared" si="101"/>
        <v>8.4000000000000005E-2</v>
      </c>
      <c r="BH17" s="43">
        <f t="shared" si="101"/>
        <v>8.4000000000000005E-2</v>
      </c>
      <c r="BI17" s="43">
        <f t="shared" si="101"/>
        <v>8.4000000000000005E-2</v>
      </c>
      <c r="BJ17" s="43">
        <f t="shared" si="101"/>
        <v>8.4000000000000005E-2</v>
      </c>
      <c r="BK17" s="43">
        <f t="shared" si="101"/>
        <v>8.4000000000000005E-2</v>
      </c>
      <c r="BL17" s="43">
        <f t="shared" si="101"/>
        <v>8.4000000000000005E-2</v>
      </c>
      <c r="BM17" s="43">
        <f t="shared" si="101"/>
        <v>8.4000000000000005E-2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153</v>
      </c>
    </row>
    <row r="20" spans="1:65" ht="15" customHeight="1" x14ac:dyDescent="0.45">
      <c r="B20" t="s">
        <v>97</v>
      </c>
      <c r="F20">
        <f>E23</f>
        <v>700</v>
      </c>
      <c r="G20">
        <f t="shared" ref="G20:BM20" si="102">F23</f>
        <v>719.6</v>
      </c>
      <c r="H20">
        <f t="shared" si="102"/>
        <v>739.74880000000007</v>
      </c>
      <c r="I20">
        <f t="shared" si="102"/>
        <v>760.4617664000001</v>
      </c>
      <c r="J20">
        <f t="shared" si="102"/>
        <v>781.75469585920007</v>
      </c>
      <c r="K20">
        <f t="shared" si="102"/>
        <v>803.64382734325773</v>
      </c>
      <c r="L20">
        <f t="shared" si="102"/>
        <v>826.14585450886898</v>
      </c>
      <c r="M20">
        <f t="shared" si="102"/>
        <v>849.27793843511733</v>
      </c>
      <c r="N20">
        <f t="shared" si="102"/>
        <v>873.0577207113007</v>
      </c>
      <c r="O20">
        <f t="shared" si="102"/>
        <v>897.50333689121715</v>
      </c>
      <c r="P20">
        <f t="shared" si="102"/>
        <v>922.63343032417117</v>
      </c>
      <c r="Q20">
        <f t="shared" si="102"/>
        <v>948.46716637324801</v>
      </c>
      <c r="R20">
        <f t="shared" si="102"/>
        <v>975.02424703169891</v>
      </c>
      <c r="S20">
        <f t="shared" si="102"/>
        <v>997.44980471342797</v>
      </c>
      <c r="T20">
        <f t="shared" si="102"/>
        <v>1020.3911502218368</v>
      </c>
      <c r="U20">
        <f t="shared" si="102"/>
        <v>1043.8601466769389</v>
      </c>
      <c r="V20">
        <f t="shared" si="102"/>
        <v>1067.8689300505087</v>
      </c>
      <c r="W20">
        <f t="shared" si="102"/>
        <v>1092.4299154416703</v>
      </c>
      <c r="X20">
        <f t="shared" si="102"/>
        <v>1117.5558034968287</v>
      </c>
      <c r="Y20">
        <f t="shared" si="102"/>
        <v>1143.2595869772558</v>
      </c>
      <c r="Z20">
        <f t="shared" si="102"/>
        <v>1169.5545574777327</v>
      </c>
      <c r="AA20">
        <f t="shared" si="102"/>
        <v>1196.4543122997206</v>
      </c>
      <c r="AB20">
        <f t="shared" si="102"/>
        <v>1223.9727614826143</v>
      </c>
      <c r="AC20">
        <f t="shared" si="102"/>
        <v>1252.1241349967142</v>
      </c>
      <c r="AD20">
        <f t="shared" si="102"/>
        <v>1280.9229901016386</v>
      </c>
      <c r="AE20">
        <f t="shared" si="102"/>
        <v>1303.9796039234679</v>
      </c>
      <c r="AF20">
        <f t="shared" si="102"/>
        <v>1327.4512367940904</v>
      </c>
      <c r="AG20">
        <f t="shared" si="102"/>
        <v>1351.3453590563838</v>
      </c>
      <c r="AH20">
        <f t="shared" si="102"/>
        <v>1375.6695755193987</v>
      </c>
      <c r="AI20">
        <f t="shared" si="102"/>
        <v>1400.4316278787478</v>
      </c>
      <c r="AJ20">
        <f t="shared" si="102"/>
        <v>1425.6393971805653</v>
      </c>
      <c r="AK20">
        <f t="shared" si="102"/>
        <v>1451.3009063298155</v>
      </c>
      <c r="AL20">
        <f t="shared" si="102"/>
        <v>1477.4243226437522</v>
      </c>
      <c r="AM20">
        <f t="shared" si="102"/>
        <v>1504.0179604513398</v>
      </c>
      <c r="AN20">
        <f t="shared" si="102"/>
        <v>1531.090283739464</v>
      </c>
      <c r="AO20">
        <f t="shared" si="102"/>
        <v>1558.6499088467745</v>
      </c>
      <c r="AP20">
        <f t="shared" si="102"/>
        <v>1586.7056072060163</v>
      </c>
      <c r="AQ20">
        <f t="shared" si="102"/>
        <v>1615.2663081357246</v>
      </c>
      <c r="AR20">
        <f t="shared" si="102"/>
        <v>1644.3411016821676</v>
      </c>
      <c r="AS20">
        <f t="shared" si="102"/>
        <v>1673.9392415124466</v>
      </c>
      <c r="AT20">
        <f t="shared" si="102"/>
        <v>1704.0701478596707</v>
      </c>
      <c r="AU20">
        <f t="shared" si="102"/>
        <v>1734.7434105211448</v>
      </c>
      <c r="AV20">
        <f t="shared" si="102"/>
        <v>1765.9687919105254</v>
      </c>
      <c r="AW20">
        <f t="shared" si="102"/>
        <v>1797.756230164915</v>
      </c>
      <c r="AX20">
        <f t="shared" si="102"/>
        <v>1830.1158423078834</v>
      </c>
      <c r="AY20">
        <f t="shared" si="102"/>
        <v>1863.0579274694255</v>
      </c>
      <c r="AZ20">
        <f t="shared" si="102"/>
        <v>1896.5929701638752</v>
      </c>
      <c r="BA20">
        <f t="shared" si="102"/>
        <v>1930.731643626825</v>
      </c>
      <c r="BB20">
        <f t="shared" si="102"/>
        <v>1965.4848132121078</v>
      </c>
      <c r="BC20">
        <f t="shared" si="102"/>
        <v>2000.8635398499257</v>
      </c>
      <c r="BD20">
        <f t="shared" si="102"/>
        <v>2036.8790835672246</v>
      </c>
      <c r="BE20">
        <f t="shared" si="102"/>
        <v>2073.5429070714349</v>
      </c>
      <c r="BF20">
        <f t="shared" si="102"/>
        <v>2110.8666793987209</v>
      </c>
      <c r="BG20">
        <f t="shared" si="102"/>
        <v>2148.8622796278978</v>
      </c>
      <c r="BH20">
        <f t="shared" si="102"/>
        <v>2187.5418006611999</v>
      </c>
      <c r="BI20">
        <f t="shared" si="102"/>
        <v>2226.9175530731013</v>
      </c>
      <c r="BJ20">
        <f t="shared" si="102"/>
        <v>2267.0020690284173</v>
      </c>
      <c r="BK20">
        <f t="shared" si="102"/>
        <v>2307.8081062709289</v>
      </c>
      <c r="BL20">
        <f t="shared" si="102"/>
        <v>2349.3486521838058</v>
      </c>
      <c r="BM20">
        <f t="shared" si="102"/>
        <v>2391.6369279231139</v>
      </c>
    </row>
    <row r="21" spans="1:65" ht="15" customHeight="1" x14ac:dyDescent="0.45">
      <c r="B21" t="s">
        <v>154</v>
      </c>
      <c r="F21">
        <f>F12</f>
        <v>24.500000000000004</v>
      </c>
      <c r="G21">
        <f t="shared" ref="G21:BM21" si="103">G12</f>
        <v>25.186000000000003</v>
      </c>
      <c r="H21">
        <f t="shared" si="103"/>
        <v>25.891208000000006</v>
      </c>
      <c r="I21">
        <f t="shared" si="103"/>
        <v>26.616161824000006</v>
      </c>
      <c r="J21">
        <f t="shared" si="103"/>
        <v>27.361414355072004</v>
      </c>
      <c r="K21">
        <f t="shared" si="103"/>
        <v>28.127533957014023</v>
      </c>
      <c r="L21">
        <f t="shared" si="103"/>
        <v>28.915104907810417</v>
      </c>
      <c r="M21">
        <f t="shared" si="103"/>
        <v>29.724727845229111</v>
      </c>
      <c r="N21">
        <f t="shared" si="103"/>
        <v>30.557020224895528</v>
      </c>
      <c r="O21">
        <f t="shared" si="103"/>
        <v>31.412616791192605</v>
      </c>
      <c r="P21">
        <f t="shared" si="103"/>
        <v>32.292170061345992</v>
      </c>
      <c r="Q21">
        <f t="shared" si="103"/>
        <v>33.196350823063682</v>
      </c>
      <c r="R21">
        <f t="shared" si="103"/>
        <v>29.250727410950965</v>
      </c>
      <c r="S21">
        <f t="shared" si="103"/>
        <v>29.923494141402838</v>
      </c>
      <c r="T21">
        <f t="shared" si="103"/>
        <v>30.611734506655104</v>
      </c>
      <c r="U21">
        <f t="shared" si="103"/>
        <v>31.315804400308167</v>
      </c>
      <c r="V21">
        <f t="shared" si="103"/>
        <v>32.03606790151526</v>
      </c>
      <c r="W21">
        <f t="shared" si="103"/>
        <v>32.772897463250111</v>
      </c>
      <c r="X21">
        <f t="shared" si="103"/>
        <v>33.526674104904863</v>
      </c>
      <c r="Y21">
        <f t="shared" si="103"/>
        <v>34.297787609317673</v>
      </c>
      <c r="Z21">
        <f t="shared" si="103"/>
        <v>35.086636724331981</v>
      </c>
      <c r="AA21">
        <f t="shared" si="103"/>
        <v>35.893629368991618</v>
      </c>
      <c r="AB21">
        <f t="shared" si="103"/>
        <v>36.719182844478425</v>
      </c>
      <c r="AC21">
        <f t="shared" si="103"/>
        <v>37.563724049901424</v>
      </c>
      <c r="AD21">
        <f t="shared" si="103"/>
        <v>32.023074752540964</v>
      </c>
      <c r="AE21">
        <f t="shared" si="103"/>
        <v>32.599490098086697</v>
      </c>
      <c r="AF21">
        <f t="shared" si="103"/>
        <v>33.186280919852258</v>
      </c>
      <c r="AG21">
        <f t="shared" si="103"/>
        <v>33.783633976409597</v>
      </c>
      <c r="AH21">
        <f t="shared" si="103"/>
        <v>34.39173938798497</v>
      </c>
      <c r="AI21">
        <f t="shared" si="103"/>
        <v>35.010790696968698</v>
      </c>
      <c r="AJ21">
        <f t="shared" si="103"/>
        <v>35.640984929514133</v>
      </c>
      <c r="AK21">
        <f t="shared" si="103"/>
        <v>36.282522658245391</v>
      </c>
      <c r="AL21">
        <f t="shared" si="103"/>
        <v>36.935608066093806</v>
      </c>
      <c r="AM21">
        <f t="shared" si="103"/>
        <v>37.600449011283494</v>
      </c>
      <c r="AN21">
        <f t="shared" si="103"/>
        <v>38.277257093486604</v>
      </c>
      <c r="AO21">
        <f t="shared" si="103"/>
        <v>38.966247721169367</v>
      </c>
      <c r="AP21">
        <f t="shared" si="103"/>
        <v>39.667640180150414</v>
      </c>
      <c r="AQ21">
        <f t="shared" si="103"/>
        <v>40.381657703393117</v>
      </c>
      <c r="AR21">
        <f t="shared" si="103"/>
        <v>41.10852754205419</v>
      </c>
      <c r="AS21">
        <f t="shared" si="103"/>
        <v>41.848481037811169</v>
      </c>
      <c r="AT21">
        <f t="shared" si="103"/>
        <v>42.60175369649177</v>
      </c>
      <c r="AU21">
        <f t="shared" si="103"/>
        <v>43.368585263028621</v>
      </c>
      <c r="AV21">
        <f t="shared" si="103"/>
        <v>44.149219797763138</v>
      </c>
      <c r="AW21">
        <f t="shared" si="103"/>
        <v>44.943905754122881</v>
      </c>
      <c r="AX21">
        <f t="shared" si="103"/>
        <v>45.752896057697086</v>
      </c>
      <c r="AY21">
        <f t="shared" si="103"/>
        <v>46.576448186735639</v>
      </c>
      <c r="AZ21">
        <f t="shared" si="103"/>
        <v>47.414824254096885</v>
      </c>
      <c r="BA21">
        <f t="shared" si="103"/>
        <v>48.26829109067063</v>
      </c>
      <c r="BB21">
        <f t="shared" si="103"/>
        <v>49.1371203303027</v>
      </c>
      <c r="BC21">
        <f t="shared" si="103"/>
        <v>50.021588496248143</v>
      </c>
      <c r="BD21">
        <f t="shared" si="103"/>
        <v>50.921977089180615</v>
      </c>
      <c r="BE21">
        <f t="shared" si="103"/>
        <v>51.838572676785873</v>
      </c>
      <c r="BF21">
        <f t="shared" si="103"/>
        <v>52.771666984968022</v>
      </c>
      <c r="BG21">
        <f t="shared" si="103"/>
        <v>53.721556990697451</v>
      </c>
      <c r="BH21">
        <f t="shared" si="103"/>
        <v>54.68854501653</v>
      </c>
      <c r="BI21">
        <f t="shared" si="103"/>
        <v>55.672938826827533</v>
      </c>
      <c r="BJ21">
        <f t="shared" si="103"/>
        <v>56.675051725710432</v>
      </c>
      <c r="BK21">
        <f t="shared" si="103"/>
        <v>57.695202656773226</v>
      </c>
      <c r="BL21">
        <f t="shared" si="103"/>
        <v>58.733716304595148</v>
      </c>
      <c r="BM21">
        <f t="shared" si="103"/>
        <v>59.790923198077849</v>
      </c>
    </row>
    <row r="22" spans="1:65" ht="15" customHeight="1" x14ac:dyDescent="0.45">
      <c r="B22" t="s">
        <v>155</v>
      </c>
      <c r="F22">
        <f>F15*F20*-1</f>
        <v>-4.9000000000000004</v>
      </c>
      <c r="G22">
        <f t="shared" ref="G22:BM22" si="104">G15*G20*-1</f>
        <v>-5.0372000000000003</v>
      </c>
      <c r="H22">
        <f t="shared" si="104"/>
        <v>-5.1782416000000007</v>
      </c>
      <c r="I22">
        <f t="shared" si="104"/>
        <v>-5.3232323648000008</v>
      </c>
      <c r="J22">
        <f t="shared" si="104"/>
        <v>-5.4722828710144009</v>
      </c>
      <c r="K22">
        <f t="shared" si="104"/>
        <v>-5.6255067914028043</v>
      </c>
      <c r="L22">
        <f t="shared" si="104"/>
        <v>-5.7830209815620828</v>
      </c>
      <c r="M22">
        <f t="shared" si="104"/>
        <v>-5.9449455690458217</v>
      </c>
      <c r="N22">
        <f t="shared" si="104"/>
        <v>-6.1114040449791052</v>
      </c>
      <c r="O22">
        <f t="shared" si="104"/>
        <v>-6.28252335823852</v>
      </c>
      <c r="P22">
        <f t="shared" si="104"/>
        <v>-6.4584340122691986</v>
      </c>
      <c r="Q22">
        <f t="shared" si="104"/>
        <v>-6.6392701646127366</v>
      </c>
      <c r="R22">
        <f t="shared" si="104"/>
        <v>-6.8251697292218925</v>
      </c>
      <c r="S22">
        <f t="shared" si="104"/>
        <v>-6.9821486329939955</v>
      </c>
      <c r="T22">
        <f t="shared" si="104"/>
        <v>-7.1427380515528576</v>
      </c>
      <c r="U22">
        <f t="shared" si="104"/>
        <v>-7.3070210267385729</v>
      </c>
      <c r="V22">
        <f t="shared" si="104"/>
        <v>-7.4750825103535607</v>
      </c>
      <c r="W22">
        <f t="shared" si="104"/>
        <v>-7.6470094080916926</v>
      </c>
      <c r="X22">
        <f t="shared" si="104"/>
        <v>-7.8228906244778011</v>
      </c>
      <c r="Y22">
        <f t="shared" si="104"/>
        <v>-8.0028171088407909</v>
      </c>
      <c r="Z22">
        <f t="shared" si="104"/>
        <v>-8.1868819023441297</v>
      </c>
      <c r="AA22">
        <f t="shared" si="104"/>
        <v>-8.3751801860980439</v>
      </c>
      <c r="AB22">
        <f t="shared" si="104"/>
        <v>-8.5678093303782994</v>
      </c>
      <c r="AC22">
        <f t="shared" si="104"/>
        <v>-8.7648689449769996</v>
      </c>
      <c r="AD22">
        <f t="shared" si="104"/>
        <v>-8.9664609307114702</v>
      </c>
      <c r="AE22">
        <f t="shared" si="104"/>
        <v>-9.1278572274642755</v>
      </c>
      <c r="AF22">
        <f t="shared" si="104"/>
        <v>-9.2921586575586321</v>
      </c>
      <c r="AG22">
        <f t="shared" si="104"/>
        <v>-9.4594175133946869</v>
      </c>
      <c r="AH22">
        <f t="shared" si="104"/>
        <v>-9.6296870286357912</v>
      </c>
      <c r="AI22">
        <f t="shared" si="104"/>
        <v>-9.8030213951512355</v>
      </c>
      <c r="AJ22">
        <f t="shared" si="104"/>
        <v>-9.9794757802639573</v>
      </c>
      <c r="AK22">
        <f t="shared" si="104"/>
        <v>-10.159106344308709</v>
      </c>
      <c r="AL22">
        <f t="shared" si="104"/>
        <v>-10.341970258506265</v>
      </c>
      <c r="AM22">
        <f t="shared" si="104"/>
        <v>-10.528125723159379</v>
      </c>
      <c r="AN22">
        <f t="shared" si="104"/>
        <v>-10.717631986176247</v>
      </c>
      <c r="AO22">
        <f t="shared" si="104"/>
        <v>-10.910549361927421</v>
      </c>
      <c r="AP22">
        <f t="shared" si="104"/>
        <v>-11.106939250442114</v>
      </c>
      <c r="AQ22">
        <f t="shared" si="104"/>
        <v>-11.306864156950072</v>
      </c>
      <c r="AR22">
        <f t="shared" si="104"/>
        <v>-11.510387711775174</v>
      </c>
      <c r="AS22">
        <f t="shared" si="104"/>
        <v>-11.717574690587126</v>
      </c>
      <c r="AT22">
        <f t="shared" si="104"/>
        <v>-11.928491035017695</v>
      </c>
      <c r="AU22">
        <f t="shared" si="104"/>
        <v>-12.143203873648014</v>
      </c>
      <c r="AV22">
        <f t="shared" si="104"/>
        <v>-12.361781543373677</v>
      </c>
      <c r="AW22">
        <f t="shared" si="104"/>
        <v>-12.584293611154406</v>
      </c>
      <c r="AX22">
        <f t="shared" si="104"/>
        <v>-12.810810896155184</v>
      </c>
      <c r="AY22">
        <f t="shared" si="104"/>
        <v>-13.041405492285978</v>
      </c>
      <c r="AZ22">
        <f t="shared" si="104"/>
        <v>-13.276150791147126</v>
      </c>
      <c r="BA22">
        <f t="shared" si="104"/>
        <v>-13.515121505387775</v>
      </c>
      <c r="BB22">
        <f t="shared" si="104"/>
        <v>-13.758393692484756</v>
      </c>
      <c r="BC22">
        <f t="shared" si="104"/>
        <v>-14.00604477894948</v>
      </c>
      <c r="BD22">
        <f t="shared" si="104"/>
        <v>-14.258153584970572</v>
      </c>
      <c r="BE22">
        <f t="shared" si="104"/>
        <v>-14.514800349500044</v>
      </c>
      <c r="BF22">
        <f t="shared" si="104"/>
        <v>-14.776066755791046</v>
      </c>
      <c r="BG22">
        <f t="shared" si="104"/>
        <v>-15.042035957395285</v>
      </c>
      <c r="BH22">
        <f t="shared" si="104"/>
        <v>-15.312792604628399</v>
      </c>
      <c r="BI22">
        <f t="shared" si="104"/>
        <v>-15.58842287151171</v>
      </c>
      <c r="BJ22">
        <f t="shared" si="104"/>
        <v>-15.869014483198921</v>
      </c>
      <c r="BK22">
        <f t="shared" si="104"/>
        <v>-16.154656743896503</v>
      </c>
      <c r="BL22">
        <f t="shared" si="104"/>
        <v>-16.445440565286642</v>
      </c>
      <c r="BM22">
        <f t="shared" si="104"/>
        <v>-16.741458495461799</v>
      </c>
    </row>
    <row r="23" spans="1:65" ht="15" customHeight="1" x14ac:dyDescent="0.45">
      <c r="B23" t="s">
        <v>99</v>
      </c>
      <c r="E23" s="39">
        <v>700</v>
      </c>
      <c r="F23">
        <f>SUM(F20:F22)</f>
        <v>719.6</v>
      </c>
      <c r="G23">
        <f t="shared" ref="G23:BM23" si="105">SUM(G20:G22)</f>
        <v>739.74880000000007</v>
      </c>
      <c r="H23">
        <f t="shared" si="105"/>
        <v>760.4617664000001</v>
      </c>
      <c r="I23">
        <f t="shared" si="105"/>
        <v>781.75469585920007</v>
      </c>
      <c r="J23">
        <f t="shared" si="105"/>
        <v>803.64382734325773</v>
      </c>
      <c r="K23">
        <f t="shared" si="105"/>
        <v>826.14585450886898</v>
      </c>
      <c r="L23">
        <f t="shared" si="105"/>
        <v>849.27793843511733</v>
      </c>
      <c r="M23">
        <f t="shared" si="105"/>
        <v>873.0577207113007</v>
      </c>
      <c r="N23">
        <f t="shared" si="105"/>
        <v>897.50333689121715</v>
      </c>
      <c r="O23">
        <f t="shared" si="105"/>
        <v>922.63343032417117</v>
      </c>
      <c r="P23">
        <f t="shared" si="105"/>
        <v>948.46716637324801</v>
      </c>
      <c r="Q23">
        <f t="shared" si="105"/>
        <v>975.02424703169891</v>
      </c>
      <c r="R23">
        <f t="shared" si="105"/>
        <v>997.44980471342797</v>
      </c>
      <c r="S23">
        <f t="shared" si="105"/>
        <v>1020.3911502218368</v>
      </c>
      <c r="T23">
        <f t="shared" si="105"/>
        <v>1043.8601466769389</v>
      </c>
      <c r="U23">
        <f t="shared" si="105"/>
        <v>1067.8689300505087</v>
      </c>
      <c r="V23">
        <f t="shared" si="105"/>
        <v>1092.4299154416703</v>
      </c>
      <c r="W23">
        <f t="shared" si="105"/>
        <v>1117.5558034968287</v>
      </c>
      <c r="X23">
        <f t="shared" si="105"/>
        <v>1143.2595869772558</v>
      </c>
      <c r="Y23">
        <f t="shared" si="105"/>
        <v>1169.5545574777327</v>
      </c>
      <c r="Z23">
        <f t="shared" si="105"/>
        <v>1196.4543122997206</v>
      </c>
      <c r="AA23">
        <f t="shared" si="105"/>
        <v>1223.9727614826143</v>
      </c>
      <c r="AB23">
        <f t="shared" si="105"/>
        <v>1252.1241349967142</v>
      </c>
      <c r="AC23">
        <f t="shared" si="105"/>
        <v>1280.9229901016386</v>
      </c>
      <c r="AD23">
        <f t="shared" si="105"/>
        <v>1303.9796039234679</v>
      </c>
      <c r="AE23">
        <f t="shared" si="105"/>
        <v>1327.4512367940904</v>
      </c>
      <c r="AF23">
        <f t="shared" si="105"/>
        <v>1351.3453590563838</v>
      </c>
      <c r="AG23">
        <f t="shared" si="105"/>
        <v>1375.6695755193987</v>
      </c>
      <c r="AH23">
        <f t="shared" si="105"/>
        <v>1400.4316278787478</v>
      </c>
      <c r="AI23">
        <f t="shared" si="105"/>
        <v>1425.6393971805653</v>
      </c>
      <c r="AJ23">
        <f t="shared" si="105"/>
        <v>1451.3009063298155</v>
      </c>
      <c r="AK23">
        <f t="shared" si="105"/>
        <v>1477.4243226437522</v>
      </c>
      <c r="AL23">
        <f t="shared" si="105"/>
        <v>1504.0179604513398</v>
      </c>
      <c r="AM23">
        <f t="shared" si="105"/>
        <v>1531.090283739464</v>
      </c>
      <c r="AN23">
        <f t="shared" si="105"/>
        <v>1558.6499088467745</v>
      </c>
      <c r="AO23">
        <f t="shared" si="105"/>
        <v>1586.7056072060163</v>
      </c>
      <c r="AP23">
        <f t="shared" si="105"/>
        <v>1615.2663081357246</v>
      </c>
      <c r="AQ23">
        <f t="shared" si="105"/>
        <v>1644.3411016821676</v>
      </c>
      <c r="AR23">
        <f t="shared" si="105"/>
        <v>1673.9392415124466</v>
      </c>
      <c r="AS23">
        <f t="shared" si="105"/>
        <v>1704.0701478596707</v>
      </c>
      <c r="AT23">
        <f t="shared" si="105"/>
        <v>1734.7434105211448</v>
      </c>
      <c r="AU23">
        <f t="shared" si="105"/>
        <v>1765.9687919105254</v>
      </c>
      <c r="AV23">
        <f t="shared" si="105"/>
        <v>1797.756230164915</v>
      </c>
      <c r="AW23">
        <f t="shared" si="105"/>
        <v>1830.1158423078834</v>
      </c>
      <c r="AX23">
        <f t="shared" si="105"/>
        <v>1863.0579274694255</v>
      </c>
      <c r="AY23">
        <f t="shared" si="105"/>
        <v>1896.5929701638752</v>
      </c>
      <c r="AZ23">
        <f t="shared" si="105"/>
        <v>1930.731643626825</v>
      </c>
      <c r="BA23">
        <f t="shared" si="105"/>
        <v>1965.4848132121078</v>
      </c>
      <c r="BB23">
        <f t="shared" si="105"/>
        <v>2000.8635398499257</v>
      </c>
      <c r="BC23">
        <f t="shared" si="105"/>
        <v>2036.8790835672246</v>
      </c>
      <c r="BD23">
        <f t="shared" si="105"/>
        <v>2073.5429070714349</v>
      </c>
      <c r="BE23">
        <f t="shared" si="105"/>
        <v>2110.8666793987209</v>
      </c>
      <c r="BF23">
        <f t="shared" si="105"/>
        <v>2148.8622796278978</v>
      </c>
      <c r="BG23">
        <f t="shared" si="105"/>
        <v>2187.5418006611999</v>
      </c>
      <c r="BH23">
        <f t="shared" si="105"/>
        <v>2226.9175530731013</v>
      </c>
      <c r="BI23">
        <f t="shared" si="105"/>
        <v>2267.0020690284173</v>
      </c>
      <c r="BJ23">
        <f t="shared" si="105"/>
        <v>2307.8081062709289</v>
      </c>
      <c r="BK23">
        <f t="shared" si="105"/>
        <v>2349.3486521838058</v>
      </c>
      <c r="BL23">
        <f t="shared" si="105"/>
        <v>2391.6369279231139</v>
      </c>
      <c r="BM23">
        <f t="shared" si="105"/>
        <v>2434.6863926257302</v>
      </c>
    </row>
    <row r="24" spans="1:65" ht="15" customHeight="1" x14ac:dyDescent="0.45">
      <c r="B24" t="s">
        <v>156</v>
      </c>
      <c r="F24" s="43">
        <f>F23/E23-1</f>
        <v>2.8000000000000025E-2</v>
      </c>
      <c r="G24" s="43">
        <f t="shared" ref="G24:BM24" si="106">G23/F23-1</f>
        <v>2.8000000000000025E-2</v>
      </c>
      <c r="H24" s="43">
        <f t="shared" si="106"/>
        <v>2.8000000000000025E-2</v>
      </c>
      <c r="I24" s="43">
        <f t="shared" si="106"/>
        <v>2.8000000000000025E-2</v>
      </c>
      <c r="J24" s="43">
        <f t="shared" si="106"/>
        <v>2.8000000000000025E-2</v>
      </c>
      <c r="K24" s="43">
        <f t="shared" si="106"/>
        <v>2.8000000000000025E-2</v>
      </c>
      <c r="L24" s="43">
        <f t="shared" si="106"/>
        <v>2.8000000000000025E-2</v>
      </c>
      <c r="M24" s="43">
        <f t="shared" si="106"/>
        <v>2.8000000000000025E-2</v>
      </c>
      <c r="N24" s="43">
        <f t="shared" si="106"/>
        <v>2.8000000000000025E-2</v>
      </c>
      <c r="O24" s="43">
        <f t="shared" si="106"/>
        <v>2.8000000000000025E-2</v>
      </c>
      <c r="P24" s="43">
        <f t="shared" si="106"/>
        <v>2.8000000000000025E-2</v>
      </c>
      <c r="Q24" s="43">
        <f t="shared" si="106"/>
        <v>2.8000000000000025E-2</v>
      </c>
      <c r="R24" s="43">
        <f t="shared" si="106"/>
        <v>2.2999999999999909E-2</v>
      </c>
      <c r="S24" s="43">
        <f t="shared" si="106"/>
        <v>2.2999999999999909E-2</v>
      </c>
      <c r="T24" s="43">
        <f t="shared" si="106"/>
        <v>2.2999999999999909E-2</v>
      </c>
      <c r="U24" s="43">
        <f t="shared" si="106"/>
        <v>2.3000000000000131E-2</v>
      </c>
      <c r="V24" s="43">
        <f t="shared" si="106"/>
        <v>2.2999999999999909E-2</v>
      </c>
      <c r="W24" s="43">
        <f t="shared" si="106"/>
        <v>2.2999999999999909E-2</v>
      </c>
      <c r="X24" s="43">
        <f t="shared" si="106"/>
        <v>2.3000000000000131E-2</v>
      </c>
      <c r="Y24" s="43">
        <f t="shared" si="106"/>
        <v>2.2999999999999909E-2</v>
      </c>
      <c r="Z24" s="43">
        <f t="shared" si="106"/>
        <v>2.3000000000000131E-2</v>
      </c>
      <c r="AA24" s="43">
        <f t="shared" si="106"/>
        <v>2.3000000000000131E-2</v>
      </c>
      <c r="AB24" s="43">
        <f t="shared" si="106"/>
        <v>2.2999999999999909E-2</v>
      </c>
      <c r="AC24" s="43">
        <f t="shared" si="106"/>
        <v>2.2999999999999909E-2</v>
      </c>
      <c r="AD24" s="43">
        <f t="shared" si="106"/>
        <v>1.8000000000000016E-2</v>
      </c>
      <c r="AE24" s="43">
        <f t="shared" si="106"/>
        <v>1.8000000000000016E-2</v>
      </c>
      <c r="AF24" s="43">
        <f t="shared" si="106"/>
        <v>1.7999999999999794E-2</v>
      </c>
      <c r="AG24" s="43">
        <f t="shared" si="106"/>
        <v>1.8000000000000016E-2</v>
      </c>
      <c r="AH24" s="43">
        <f t="shared" si="106"/>
        <v>1.8000000000000016E-2</v>
      </c>
      <c r="AI24" s="43">
        <f t="shared" si="106"/>
        <v>1.8000000000000016E-2</v>
      </c>
      <c r="AJ24" s="43">
        <f t="shared" si="106"/>
        <v>1.8000000000000016E-2</v>
      </c>
      <c r="AK24" s="43">
        <f t="shared" si="106"/>
        <v>1.8000000000000016E-2</v>
      </c>
      <c r="AL24" s="43">
        <f t="shared" si="106"/>
        <v>1.8000000000000016E-2</v>
      </c>
      <c r="AM24" s="43">
        <f t="shared" si="106"/>
        <v>1.8000000000000016E-2</v>
      </c>
      <c r="AN24" s="43">
        <f t="shared" si="106"/>
        <v>1.8000000000000016E-2</v>
      </c>
      <c r="AO24" s="43">
        <f t="shared" si="106"/>
        <v>1.8000000000000016E-2</v>
      </c>
      <c r="AP24" s="43">
        <f t="shared" si="106"/>
        <v>1.8000000000000016E-2</v>
      </c>
      <c r="AQ24" s="43">
        <f t="shared" si="106"/>
        <v>1.8000000000000016E-2</v>
      </c>
      <c r="AR24" s="43">
        <f t="shared" si="106"/>
        <v>1.8000000000000016E-2</v>
      </c>
      <c r="AS24" s="43">
        <f t="shared" si="106"/>
        <v>1.8000000000000016E-2</v>
      </c>
      <c r="AT24" s="43">
        <f t="shared" si="106"/>
        <v>1.8000000000000016E-2</v>
      </c>
      <c r="AU24" s="43">
        <f t="shared" si="106"/>
        <v>1.8000000000000016E-2</v>
      </c>
      <c r="AV24" s="43">
        <f t="shared" si="106"/>
        <v>1.8000000000000016E-2</v>
      </c>
      <c r="AW24" s="43">
        <f t="shared" si="106"/>
        <v>1.8000000000000016E-2</v>
      </c>
      <c r="AX24" s="43">
        <f t="shared" si="106"/>
        <v>1.8000000000000016E-2</v>
      </c>
      <c r="AY24" s="43">
        <f t="shared" si="106"/>
        <v>1.8000000000000016E-2</v>
      </c>
      <c r="AZ24" s="43">
        <f t="shared" si="106"/>
        <v>1.8000000000000016E-2</v>
      </c>
      <c r="BA24" s="43">
        <f t="shared" si="106"/>
        <v>1.8000000000000016E-2</v>
      </c>
      <c r="BB24" s="43">
        <f t="shared" si="106"/>
        <v>1.8000000000000016E-2</v>
      </c>
      <c r="BC24" s="43">
        <f t="shared" si="106"/>
        <v>1.8000000000000016E-2</v>
      </c>
      <c r="BD24" s="43">
        <f t="shared" si="106"/>
        <v>1.8000000000000238E-2</v>
      </c>
      <c r="BE24" s="43">
        <f t="shared" si="106"/>
        <v>1.8000000000000016E-2</v>
      </c>
      <c r="BF24" s="43">
        <f t="shared" si="106"/>
        <v>1.8000000000000016E-2</v>
      </c>
      <c r="BG24" s="43">
        <f t="shared" si="106"/>
        <v>1.8000000000000016E-2</v>
      </c>
      <c r="BH24" s="43">
        <f t="shared" si="106"/>
        <v>1.8000000000000016E-2</v>
      </c>
      <c r="BI24" s="43">
        <f t="shared" si="106"/>
        <v>1.8000000000000016E-2</v>
      </c>
      <c r="BJ24" s="43">
        <f t="shared" si="106"/>
        <v>1.8000000000000016E-2</v>
      </c>
      <c r="BK24" s="43">
        <f t="shared" si="106"/>
        <v>1.8000000000000016E-2</v>
      </c>
      <c r="BL24" s="43">
        <f t="shared" si="106"/>
        <v>1.7999999999999794E-2</v>
      </c>
      <c r="BM24" s="43">
        <f t="shared" si="106"/>
        <v>1.8000000000000016E-2</v>
      </c>
    </row>
    <row r="25" spans="1:65" ht="15" customHeight="1" x14ac:dyDescent="0.45"/>
    <row r="26" spans="1:65" ht="15" customHeight="1" x14ac:dyDescent="0.45">
      <c r="B26" t="s">
        <v>157</v>
      </c>
    </row>
    <row r="27" spans="1:65" ht="15" customHeight="1" x14ac:dyDescent="0.45">
      <c r="B27" t="s">
        <v>97</v>
      </c>
      <c r="F27">
        <f>E30</f>
        <v>435.60241666666667</v>
      </c>
      <c r="G27">
        <f t="shared" ref="G27:BM27" si="107">F30</f>
        <v>448.61284999999998</v>
      </c>
      <c r="H27">
        <f t="shared" si="107"/>
        <v>461.98757546666667</v>
      </c>
      <c r="I27">
        <f t="shared" si="107"/>
        <v>475.73679324640005</v>
      </c>
      <c r="J27">
        <f t="shared" si="107"/>
        <v>489.87098912396596</v>
      </c>
      <c r="K27">
        <f t="shared" si="107"/>
        <v>504.40094248610365</v>
      </c>
      <c r="L27">
        <f t="shared" si="107"/>
        <v>519.33773454238121</v>
      </c>
      <c r="M27">
        <f t="shared" si="107"/>
        <v>534.69275677623455</v>
      </c>
      <c r="N27">
        <f t="shared" si="107"/>
        <v>550.47771963263574</v>
      </c>
      <c r="O27">
        <f t="shared" si="107"/>
        <v>566.70466144901616</v>
      </c>
      <c r="P27">
        <f t="shared" si="107"/>
        <v>583.38595763625528</v>
      </c>
      <c r="Q27">
        <f t="shared" si="107"/>
        <v>600.53433011673712</v>
      </c>
      <c r="R27">
        <f t="shared" si="107"/>
        <v>618.16285702667244</v>
      </c>
      <c r="S27">
        <f t="shared" si="107"/>
        <v>633.34660945751818</v>
      </c>
      <c r="T27">
        <f t="shared" si="107"/>
        <v>648.87958819427342</v>
      </c>
      <c r="U27">
        <f t="shared" si="107"/>
        <v>664.76982544197404</v>
      </c>
      <c r="V27">
        <f t="shared" si="107"/>
        <v>681.02553814637179</v>
      </c>
      <c r="W27">
        <f t="shared" si="107"/>
        <v>697.65513224297058</v>
      </c>
      <c r="X27">
        <f t="shared" si="107"/>
        <v>714.66720700379119</v>
      </c>
      <c r="Y27">
        <f t="shared" si="107"/>
        <v>732.07055948411062</v>
      </c>
      <c r="Z27">
        <f t="shared" si="107"/>
        <v>749.87418907147742</v>
      </c>
      <c r="AA27">
        <f t="shared" si="107"/>
        <v>768.08730213935371</v>
      </c>
      <c r="AB27">
        <f t="shared" si="107"/>
        <v>786.71931680779107</v>
      </c>
      <c r="AC27">
        <f t="shared" si="107"/>
        <v>805.77986781360255</v>
      </c>
      <c r="AD27">
        <f t="shared" si="107"/>
        <v>825.27881149254767</v>
      </c>
      <c r="AE27">
        <f t="shared" si="107"/>
        <v>841.20205583525103</v>
      </c>
      <c r="AF27">
        <f t="shared" si="107"/>
        <v>857.41191857612307</v>
      </c>
      <c r="AG27">
        <f t="shared" si="107"/>
        <v>873.91355884633072</v>
      </c>
      <c r="AH27">
        <f t="shared" si="107"/>
        <v>890.71222864140213</v>
      </c>
      <c r="AI27">
        <f t="shared" si="107"/>
        <v>907.8132744927849</v>
      </c>
      <c r="AJ27">
        <f t="shared" si="107"/>
        <v>925.22213916949261</v>
      </c>
      <c r="AK27">
        <f t="shared" si="107"/>
        <v>942.9443634103809</v>
      </c>
      <c r="AL27">
        <f t="shared" si="107"/>
        <v>960.98558768760518</v>
      </c>
      <c r="AM27">
        <f t="shared" si="107"/>
        <v>979.35155400181964</v>
      </c>
      <c r="AN27">
        <f t="shared" si="107"/>
        <v>998.04810770968993</v>
      </c>
      <c r="AO27">
        <f t="shared" si="107"/>
        <v>1017.081199384302</v>
      </c>
      <c r="AP27">
        <f t="shared" si="107"/>
        <v>1036.4568867090568</v>
      </c>
      <c r="AQ27">
        <f t="shared" si="107"/>
        <v>1056.5758253995893</v>
      </c>
      <c r="AR27">
        <f t="shared" si="107"/>
        <v>1077.0569049865514</v>
      </c>
      <c r="AS27">
        <f t="shared" si="107"/>
        <v>1097.906644006079</v>
      </c>
      <c r="AT27">
        <f t="shared" si="107"/>
        <v>1119.1316783279578</v>
      </c>
      <c r="AU27">
        <f t="shared" si="107"/>
        <v>1140.7387632676305</v>
      </c>
      <c r="AV27">
        <f t="shared" si="107"/>
        <v>1162.7347757362174</v>
      </c>
      <c r="AW27">
        <f t="shared" si="107"/>
        <v>1185.1267164292387</v>
      </c>
      <c r="AX27">
        <f t="shared" si="107"/>
        <v>1207.9217120547346</v>
      </c>
      <c r="AY27">
        <f t="shared" si="107"/>
        <v>1231.1270176014893</v>
      </c>
      <c r="AZ27">
        <f t="shared" si="107"/>
        <v>1254.7500186480856</v>
      </c>
      <c r="BA27">
        <f t="shared" si="107"/>
        <v>1278.7982337135206</v>
      </c>
      <c r="BB27">
        <f t="shared" si="107"/>
        <v>1303.2793166501335</v>
      </c>
      <c r="BC27">
        <f t="shared" si="107"/>
        <v>1328.6994939281949</v>
      </c>
      <c r="BD27">
        <f t="shared" si="107"/>
        <v>1354.5772343972615</v>
      </c>
      <c r="BE27">
        <f t="shared" si="107"/>
        <v>1380.920774194771</v>
      </c>
      <c r="BF27">
        <f t="shared" si="107"/>
        <v>1407.7384977086358</v>
      </c>
      <c r="BG27">
        <f t="shared" si="107"/>
        <v>1435.0389402457502</v>
      </c>
      <c r="BH27">
        <f t="shared" si="107"/>
        <v>1462.8307907485325</v>
      </c>
      <c r="BI27">
        <f t="shared" si="107"/>
        <v>1491.122894560365</v>
      </c>
      <c r="BJ27">
        <f t="shared" si="107"/>
        <v>1519.9242562408106</v>
      </c>
      <c r="BK27">
        <f t="shared" si="107"/>
        <v>1549.2440424315041</v>
      </c>
      <c r="BL27">
        <f t="shared" si="107"/>
        <v>1579.0915847736301</v>
      </c>
      <c r="BM27">
        <f t="shared" si="107"/>
        <v>1609.4763828779144</v>
      </c>
    </row>
    <row r="28" spans="1:65" ht="15" customHeight="1" x14ac:dyDescent="0.45">
      <c r="B28" t="s">
        <v>158</v>
      </c>
      <c r="F28">
        <f>F21*F8</f>
        <v>16.26304166666667</v>
      </c>
      <c r="G28">
        <f t="shared" ref="G28:BM28" si="108">G21*G8</f>
        <v>16.718406833333336</v>
      </c>
      <c r="H28">
        <f t="shared" si="108"/>
        <v>17.186522224666675</v>
      </c>
      <c r="I28">
        <f t="shared" si="108"/>
        <v>17.667744846957341</v>
      </c>
      <c r="J28">
        <f t="shared" si="108"/>
        <v>18.162441702672144</v>
      </c>
      <c r="K28">
        <f t="shared" si="108"/>
        <v>18.670990070346967</v>
      </c>
      <c r="L28">
        <f t="shared" si="108"/>
        <v>19.193777792316681</v>
      </c>
      <c r="M28">
        <f t="shared" si="108"/>
        <v>19.731203570501549</v>
      </c>
      <c r="N28">
        <f t="shared" si="108"/>
        <v>20.283677270475593</v>
      </c>
      <c r="O28">
        <f t="shared" si="108"/>
        <v>20.851620234048912</v>
      </c>
      <c r="P28">
        <f t="shared" si="108"/>
        <v>21.435465600602278</v>
      </c>
      <c r="Q28">
        <f t="shared" si="108"/>
        <v>22.035658637419143</v>
      </c>
      <c r="R28">
        <f t="shared" si="108"/>
        <v>19.804894475016184</v>
      </c>
      <c r="S28">
        <f t="shared" si="108"/>
        <v>20.260407047941555</v>
      </c>
      <c r="T28">
        <f t="shared" si="108"/>
        <v>20.726396410044213</v>
      </c>
      <c r="U28">
        <f t="shared" si="108"/>
        <v>21.203103527475225</v>
      </c>
      <c r="V28">
        <f t="shared" si="108"/>
        <v>21.69077490860716</v>
      </c>
      <c r="W28">
        <f t="shared" si="108"/>
        <v>22.189662731505123</v>
      </c>
      <c r="X28">
        <f t="shared" si="108"/>
        <v>22.700024974329743</v>
      </c>
      <c r="Y28">
        <f t="shared" si="108"/>
        <v>23.222125548739324</v>
      </c>
      <c r="Z28">
        <f t="shared" si="108"/>
        <v>23.75623443636033</v>
      </c>
      <c r="AA28">
        <f t="shared" si="108"/>
        <v>24.30262782839662</v>
      </c>
      <c r="AB28">
        <f t="shared" si="108"/>
        <v>24.86158826844974</v>
      </c>
      <c r="AC28">
        <f t="shared" si="108"/>
        <v>25.433404798624082</v>
      </c>
      <c r="AD28">
        <f t="shared" si="108"/>
        <v>22.115617142643568</v>
      </c>
      <c r="AE28">
        <f t="shared" si="108"/>
        <v>22.513698251211149</v>
      </c>
      <c r="AF28">
        <f t="shared" si="108"/>
        <v>22.918944819732953</v>
      </c>
      <c r="AG28">
        <f t="shared" si="108"/>
        <v>23.331485826488144</v>
      </c>
      <c r="AH28">
        <f t="shared" si="108"/>
        <v>23.751452571364929</v>
      </c>
      <c r="AI28">
        <f t="shared" si="108"/>
        <v>24.1789787176495</v>
      </c>
      <c r="AJ28">
        <f t="shared" si="108"/>
        <v>24.614200334567187</v>
      </c>
      <c r="AK28">
        <f t="shared" si="108"/>
        <v>25.0572559405894</v>
      </c>
      <c r="AL28">
        <f t="shared" si="108"/>
        <v>25.508286547520008</v>
      </c>
      <c r="AM28">
        <f t="shared" si="108"/>
        <v>25.967435705375369</v>
      </c>
      <c r="AN28">
        <f t="shared" si="108"/>
        <v>26.43484954807213</v>
      </c>
      <c r="AO28">
        <f t="shared" si="108"/>
        <v>26.91067683993743</v>
      </c>
      <c r="AP28">
        <f t="shared" si="108"/>
        <v>27.942970403517432</v>
      </c>
      <c r="AQ28">
        <f t="shared" si="108"/>
        <v>28.445943870780741</v>
      </c>
      <c r="AR28">
        <f t="shared" si="108"/>
        <v>28.957970860454793</v>
      </c>
      <c r="AS28">
        <f t="shared" si="108"/>
        <v>29.479214335942981</v>
      </c>
      <c r="AT28">
        <f t="shared" si="108"/>
        <v>30.009840193989955</v>
      </c>
      <c r="AU28">
        <f t="shared" si="108"/>
        <v>30.550017317481775</v>
      </c>
      <c r="AV28">
        <f t="shared" si="108"/>
        <v>31.099917629196447</v>
      </c>
      <c r="AW28">
        <f t="shared" si="108"/>
        <v>31.659716146521987</v>
      </c>
      <c r="AX28">
        <f t="shared" si="108"/>
        <v>32.229591037159381</v>
      </c>
      <c r="AY28">
        <f t="shared" si="108"/>
        <v>32.809723675828252</v>
      </c>
      <c r="AZ28">
        <f t="shared" si="108"/>
        <v>33.400298701993165</v>
      </c>
      <c r="BA28">
        <f t="shared" si="108"/>
        <v>34.00150407862904</v>
      </c>
      <c r="BB28">
        <f t="shared" si="108"/>
        <v>35.30580177508525</v>
      </c>
      <c r="BC28">
        <f t="shared" si="108"/>
        <v>35.941306207036781</v>
      </c>
      <c r="BD28">
        <f t="shared" si="108"/>
        <v>36.58824971876345</v>
      </c>
      <c r="BE28">
        <f t="shared" si="108"/>
        <v>37.246838213701196</v>
      </c>
      <c r="BF28">
        <f t="shared" si="108"/>
        <v>37.917281301547817</v>
      </c>
      <c r="BG28">
        <f t="shared" si="108"/>
        <v>38.599792364975684</v>
      </c>
      <c r="BH28">
        <f t="shared" si="108"/>
        <v>39.294588627545238</v>
      </c>
      <c r="BI28">
        <f t="shared" si="108"/>
        <v>40.001891222841053</v>
      </c>
      <c r="BJ28">
        <f t="shared" si="108"/>
        <v>40.721925264852189</v>
      </c>
      <c r="BK28">
        <f t="shared" si="108"/>
        <v>41.454919919619535</v>
      </c>
      <c r="BL28">
        <f t="shared" si="108"/>
        <v>42.201108478172692</v>
      </c>
      <c r="BM28">
        <f t="shared" si="108"/>
        <v>42.960728430779788</v>
      </c>
    </row>
    <row r="29" spans="1:65" ht="15" customHeight="1" x14ac:dyDescent="0.45">
      <c r="B29" t="s">
        <v>159</v>
      </c>
      <c r="F29">
        <f>F22*F8</f>
        <v>-3.2526083333333342</v>
      </c>
      <c r="G29">
        <f t="shared" ref="G29:BM29" si="109">G22*G8</f>
        <v>-3.3436813666666674</v>
      </c>
      <c r="H29">
        <f t="shared" si="109"/>
        <v>-3.4373044449333343</v>
      </c>
      <c r="I29">
        <f t="shared" si="109"/>
        <v>-3.5335489693914677</v>
      </c>
      <c r="J29">
        <f t="shared" si="109"/>
        <v>-3.632488340534429</v>
      </c>
      <c r="K29">
        <f t="shared" si="109"/>
        <v>-3.7341980140693929</v>
      </c>
      <c r="L29">
        <f t="shared" si="109"/>
        <v>-3.8387555584633359</v>
      </c>
      <c r="M29">
        <f t="shared" si="109"/>
        <v>-3.9462407141003095</v>
      </c>
      <c r="N29">
        <f t="shared" si="109"/>
        <v>-4.0567354540951186</v>
      </c>
      <c r="O29">
        <f t="shared" si="109"/>
        <v>-4.1703240468097817</v>
      </c>
      <c r="P29">
        <f t="shared" si="109"/>
        <v>-4.2870931201204554</v>
      </c>
      <c r="Q29">
        <f t="shared" si="109"/>
        <v>-4.4071317274838293</v>
      </c>
      <c r="R29">
        <f t="shared" si="109"/>
        <v>-4.6211420441704432</v>
      </c>
      <c r="S29">
        <f t="shared" si="109"/>
        <v>-4.7274283111863626</v>
      </c>
      <c r="T29">
        <f t="shared" si="109"/>
        <v>-4.8361591623436491</v>
      </c>
      <c r="U29">
        <f t="shared" si="109"/>
        <v>-4.9473908230775532</v>
      </c>
      <c r="V29">
        <f t="shared" si="109"/>
        <v>-5.0611808120083372</v>
      </c>
      <c r="W29">
        <f t="shared" si="109"/>
        <v>-5.1775879706845291</v>
      </c>
      <c r="X29">
        <f t="shared" si="109"/>
        <v>-5.2966724940102727</v>
      </c>
      <c r="Y29">
        <f t="shared" si="109"/>
        <v>-5.4184959613725097</v>
      </c>
      <c r="Z29">
        <f t="shared" si="109"/>
        <v>-5.5431213684840772</v>
      </c>
      <c r="AA29">
        <f t="shared" si="109"/>
        <v>-5.6706131599592107</v>
      </c>
      <c r="AB29">
        <f t="shared" si="109"/>
        <v>-5.8010372626382729</v>
      </c>
      <c r="AC29">
        <f t="shared" si="109"/>
        <v>-5.9344611196789527</v>
      </c>
      <c r="AD29">
        <f t="shared" si="109"/>
        <v>-6.1923727999402001</v>
      </c>
      <c r="AE29">
        <f t="shared" si="109"/>
        <v>-6.3038355103391224</v>
      </c>
      <c r="AF29">
        <f t="shared" si="109"/>
        <v>-6.4173045495252268</v>
      </c>
      <c r="AG29">
        <f t="shared" si="109"/>
        <v>-6.5328160314166803</v>
      </c>
      <c r="AH29">
        <f t="shared" si="109"/>
        <v>-6.6504067199821799</v>
      </c>
      <c r="AI29">
        <f t="shared" si="109"/>
        <v>-6.7701140409418592</v>
      </c>
      <c r="AJ29">
        <f t="shared" si="109"/>
        <v>-6.8919760936788128</v>
      </c>
      <c r="AK29">
        <f t="shared" si="109"/>
        <v>-7.0160316633650313</v>
      </c>
      <c r="AL29">
        <f t="shared" si="109"/>
        <v>-7.1423202333056022</v>
      </c>
      <c r="AM29">
        <f t="shared" si="109"/>
        <v>-7.2708819975051036</v>
      </c>
      <c r="AN29">
        <f t="shared" si="109"/>
        <v>-7.4017578734601948</v>
      </c>
      <c r="AO29">
        <f t="shared" si="109"/>
        <v>-7.5349895151824793</v>
      </c>
      <c r="AP29">
        <f t="shared" si="109"/>
        <v>-7.8240317129848789</v>
      </c>
      <c r="AQ29">
        <f t="shared" si="109"/>
        <v>-7.9648642838186072</v>
      </c>
      <c r="AR29">
        <f t="shared" si="109"/>
        <v>-8.1082318409273419</v>
      </c>
      <c r="AS29">
        <f t="shared" si="109"/>
        <v>-8.2541800140640333</v>
      </c>
      <c r="AT29">
        <f t="shared" si="109"/>
        <v>-8.4027552543171868</v>
      </c>
      <c r="AU29">
        <f t="shared" si="109"/>
        <v>-8.5540048488948965</v>
      </c>
      <c r="AV29">
        <f t="shared" si="109"/>
        <v>-8.7079769361750046</v>
      </c>
      <c r="AW29">
        <f t="shared" si="109"/>
        <v>-8.8647205210261557</v>
      </c>
      <c r="AX29">
        <f t="shared" si="109"/>
        <v>-9.0242854904046261</v>
      </c>
      <c r="AY29">
        <f t="shared" si="109"/>
        <v>-9.1867226292319106</v>
      </c>
      <c r="AZ29">
        <f t="shared" si="109"/>
        <v>-9.3520836365580848</v>
      </c>
      <c r="BA29">
        <f t="shared" si="109"/>
        <v>-9.5204211420161311</v>
      </c>
      <c r="BB29">
        <f t="shared" si="109"/>
        <v>-9.8856244970238691</v>
      </c>
      <c r="BC29">
        <f t="shared" si="109"/>
        <v>-10.063565737970299</v>
      </c>
      <c r="BD29">
        <f t="shared" si="109"/>
        <v>-10.244709921253765</v>
      </c>
      <c r="BE29">
        <f t="shared" si="109"/>
        <v>-10.429114699836335</v>
      </c>
      <c r="BF29">
        <f t="shared" si="109"/>
        <v>-10.616838764433389</v>
      </c>
      <c r="BG29">
        <f t="shared" si="109"/>
        <v>-10.807941862193189</v>
      </c>
      <c r="BH29">
        <f t="shared" si="109"/>
        <v>-11.002484815712666</v>
      </c>
      <c r="BI29">
        <f t="shared" si="109"/>
        <v>-11.200529542395495</v>
      </c>
      <c r="BJ29">
        <f t="shared" si="109"/>
        <v>-11.402139074158613</v>
      </c>
      <c r="BK29">
        <f t="shared" si="109"/>
        <v>-11.60737757749347</v>
      </c>
      <c r="BL29">
        <f t="shared" si="109"/>
        <v>-11.816310373888353</v>
      </c>
      <c r="BM29">
        <f t="shared" si="109"/>
        <v>-12.029003960618342</v>
      </c>
    </row>
    <row r="30" spans="1:65" ht="15" customHeight="1" x14ac:dyDescent="0.4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 t="shared" ref="G30:BM30" si="110">SUM(G27:G29)</f>
        <v>461.98757546666667</v>
      </c>
      <c r="H30">
        <f t="shared" si="110"/>
        <v>475.73679324640005</v>
      </c>
      <c r="I30">
        <f t="shared" si="110"/>
        <v>489.87098912396596</v>
      </c>
      <c r="J30">
        <f t="shared" si="110"/>
        <v>504.40094248610365</v>
      </c>
      <c r="K30">
        <f t="shared" si="110"/>
        <v>519.33773454238121</v>
      </c>
      <c r="L30">
        <f t="shared" si="110"/>
        <v>534.69275677623455</v>
      </c>
      <c r="M30">
        <f t="shared" si="110"/>
        <v>550.47771963263574</v>
      </c>
      <c r="N30">
        <f t="shared" si="110"/>
        <v>566.70466144901616</v>
      </c>
      <c r="O30">
        <f t="shared" si="110"/>
        <v>583.38595763625528</v>
      </c>
      <c r="P30">
        <f t="shared" si="110"/>
        <v>600.53433011673712</v>
      </c>
      <c r="Q30">
        <f t="shared" si="110"/>
        <v>618.16285702667244</v>
      </c>
      <c r="R30">
        <f t="shared" si="110"/>
        <v>633.34660945751818</v>
      </c>
      <c r="S30">
        <f t="shared" si="110"/>
        <v>648.87958819427342</v>
      </c>
      <c r="T30">
        <f t="shared" si="110"/>
        <v>664.76982544197404</v>
      </c>
      <c r="U30">
        <f t="shared" si="110"/>
        <v>681.02553814637179</v>
      </c>
      <c r="V30">
        <f t="shared" si="110"/>
        <v>697.65513224297058</v>
      </c>
      <c r="W30">
        <f t="shared" si="110"/>
        <v>714.66720700379119</v>
      </c>
      <c r="X30">
        <f t="shared" si="110"/>
        <v>732.07055948411062</v>
      </c>
      <c r="Y30">
        <f t="shared" si="110"/>
        <v>749.87418907147742</v>
      </c>
      <c r="Z30">
        <f t="shared" si="110"/>
        <v>768.08730213935371</v>
      </c>
      <c r="AA30">
        <f t="shared" si="110"/>
        <v>786.71931680779107</v>
      </c>
      <c r="AB30">
        <f t="shared" si="110"/>
        <v>805.77986781360255</v>
      </c>
      <c r="AC30">
        <f t="shared" si="110"/>
        <v>825.27881149254767</v>
      </c>
      <c r="AD30">
        <f t="shared" si="110"/>
        <v>841.20205583525103</v>
      </c>
      <c r="AE30">
        <f t="shared" si="110"/>
        <v>857.41191857612307</v>
      </c>
      <c r="AF30">
        <f t="shared" si="110"/>
        <v>873.91355884633072</v>
      </c>
      <c r="AG30">
        <f t="shared" si="110"/>
        <v>890.71222864140213</v>
      </c>
      <c r="AH30">
        <f t="shared" si="110"/>
        <v>907.8132744927849</v>
      </c>
      <c r="AI30">
        <f t="shared" si="110"/>
        <v>925.22213916949261</v>
      </c>
      <c r="AJ30">
        <f t="shared" si="110"/>
        <v>942.9443634103809</v>
      </c>
      <c r="AK30">
        <f t="shared" si="110"/>
        <v>960.98558768760518</v>
      </c>
      <c r="AL30">
        <f t="shared" si="110"/>
        <v>979.35155400181964</v>
      </c>
      <c r="AM30">
        <f t="shared" si="110"/>
        <v>998.04810770968993</v>
      </c>
      <c r="AN30">
        <f t="shared" si="110"/>
        <v>1017.081199384302</v>
      </c>
      <c r="AO30">
        <f t="shared" si="110"/>
        <v>1036.4568867090568</v>
      </c>
      <c r="AP30">
        <f t="shared" si="110"/>
        <v>1056.5758253995893</v>
      </c>
      <c r="AQ30">
        <f t="shared" si="110"/>
        <v>1077.0569049865514</v>
      </c>
      <c r="AR30">
        <f t="shared" si="110"/>
        <v>1097.906644006079</v>
      </c>
      <c r="AS30">
        <f t="shared" si="110"/>
        <v>1119.1316783279578</v>
      </c>
      <c r="AT30">
        <f t="shared" si="110"/>
        <v>1140.7387632676305</v>
      </c>
      <c r="AU30">
        <f t="shared" si="110"/>
        <v>1162.7347757362174</v>
      </c>
      <c r="AV30">
        <f t="shared" si="110"/>
        <v>1185.1267164292387</v>
      </c>
      <c r="AW30">
        <f t="shared" si="110"/>
        <v>1207.9217120547346</v>
      </c>
      <c r="AX30">
        <f t="shared" si="110"/>
        <v>1231.1270176014893</v>
      </c>
      <c r="AY30">
        <f t="shared" si="110"/>
        <v>1254.7500186480856</v>
      </c>
      <c r="AZ30">
        <f t="shared" si="110"/>
        <v>1278.7982337135206</v>
      </c>
      <c r="BA30">
        <f t="shared" si="110"/>
        <v>1303.2793166501335</v>
      </c>
      <c r="BB30">
        <f t="shared" si="110"/>
        <v>1328.6994939281949</v>
      </c>
      <c r="BC30">
        <f t="shared" si="110"/>
        <v>1354.5772343972615</v>
      </c>
      <c r="BD30">
        <f t="shared" si="110"/>
        <v>1380.920774194771</v>
      </c>
      <c r="BE30">
        <f t="shared" si="110"/>
        <v>1407.7384977086358</v>
      </c>
      <c r="BF30">
        <f t="shared" si="110"/>
        <v>1435.0389402457502</v>
      </c>
      <c r="BG30">
        <f t="shared" si="110"/>
        <v>1462.8307907485325</v>
      </c>
      <c r="BH30">
        <f t="shared" si="110"/>
        <v>1491.122894560365</v>
      </c>
      <c r="BI30">
        <f t="shared" si="110"/>
        <v>1519.9242562408106</v>
      </c>
      <c r="BJ30">
        <f t="shared" si="110"/>
        <v>1549.2440424315041</v>
      </c>
      <c r="BK30">
        <f t="shared" si="110"/>
        <v>1579.0915847736301</v>
      </c>
      <c r="BL30">
        <f t="shared" si="110"/>
        <v>1609.4763828779144</v>
      </c>
      <c r="BM30">
        <f t="shared" si="110"/>
        <v>1640.4081073480756</v>
      </c>
    </row>
    <row r="31" spans="1:65" ht="15" customHeight="1" x14ac:dyDescent="0.45">
      <c r="B31" t="s">
        <v>161</v>
      </c>
      <c r="F31" s="43">
        <f>F30/E30-1</f>
        <v>2.9867679414848691E-2</v>
      </c>
      <c r="G31" s="43">
        <f t="shared" ref="G31:BM31" si="111">G30/F30-1</f>
        <v>2.9813513961240101E-2</v>
      </c>
      <c r="H31" s="43">
        <f t="shared" si="111"/>
        <v>2.9761012005236065E-2</v>
      </c>
      <c r="I31" s="43">
        <f t="shared" si="111"/>
        <v>2.9710117187100371E-2</v>
      </c>
      <c r="J31" s="43">
        <f t="shared" si="111"/>
        <v>2.9660775356633362E-2</v>
      </c>
      <c r="K31" s="43">
        <f t="shared" si="111"/>
        <v>2.9612934469663621E-2</v>
      </c>
      <c r="L31" s="43">
        <f t="shared" si="111"/>
        <v>2.9566544490327695E-2</v>
      </c>
      <c r="M31" s="43">
        <f t="shared" si="111"/>
        <v>2.9521557298759271E-2</v>
      </c>
      <c r="N31" s="43">
        <f t="shared" si="111"/>
        <v>2.9477926603840743E-2</v>
      </c>
      <c r="O31" s="43">
        <f t="shared" si="111"/>
        <v>2.9435607860691437E-2</v>
      </c>
      <c r="P31" s="43">
        <f t="shared" si="111"/>
        <v>2.9394558192595399E-2</v>
      </c>
      <c r="Q31" s="43">
        <f t="shared" si="111"/>
        <v>2.935473631708696E-2</v>
      </c>
      <c r="R31" s="43">
        <f t="shared" si="111"/>
        <v>2.4562705860198042E-2</v>
      </c>
      <c r="S31" s="43">
        <f t="shared" si="111"/>
        <v>2.4525241794630892E-2</v>
      </c>
      <c r="T31" s="43">
        <f t="shared" si="111"/>
        <v>2.4488730323480423E-2</v>
      </c>
      <c r="U31" s="43">
        <f t="shared" si="111"/>
        <v>2.4453144655881554E-2</v>
      </c>
      <c r="V31" s="43">
        <f t="shared" si="111"/>
        <v>2.4418458875802962E-2</v>
      </c>
      <c r="W31" s="43">
        <f t="shared" si="111"/>
        <v>2.4384647907808699E-2</v>
      </c>
      <c r="X31" s="43">
        <f t="shared" si="111"/>
        <v>2.4351687484419626E-2</v>
      </c>
      <c r="Y31" s="43">
        <f t="shared" si="111"/>
        <v>2.4319554114992759E-2</v>
      </c>
      <c r="Z31" s="43">
        <f t="shared" si="111"/>
        <v>2.4288225056030344E-2</v>
      </c>
      <c r="AA31" s="43">
        <f t="shared" si="111"/>
        <v>2.4257678282848305E-2</v>
      </c>
      <c r="AB31" s="43">
        <f t="shared" si="111"/>
        <v>2.4227892462526546E-2</v>
      </c>
      <c r="AC31" s="43">
        <f t="shared" si="111"/>
        <v>2.4198846928074058E-2</v>
      </c>
      <c r="AD31" s="43">
        <f t="shared" si="111"/>
        <v>1.9294381633166546E-2</v>
      </c>
      <c r="AE31" s="43">
        <f t="shared" si="111"/>
        <v>1.9269880082231738E-2</v>
      </c>
      <c r="AF31" s="43">
        <f t="shared" si="111"/>
        <v>1.9245872272934283E-2</v>
      </c>
      <c r="AG31" s="43">
        <f t="shared" si="111"/>
        <v>1.9222347136080176E-2</v>
      </c>
      <c r="AH31" s="43">
        <f t="shared" si="111"/>
        <v>1.9199293892559366E-2</v>
      </c>
      <c r="AI31" s="43">
        <f t="shared" si="111"/>
        <v>1.9176702044189087E-2</v>
      </c>
      <c r="AJ31" s="43">
        <f t="shared" si="111"/>
        <v>1.9154561364902456E-2</v>
      </c>
      <c r="AK31" s="43">
        <f t="shared" si="111"/>
        <v>1.9132861892269037E-2</v>
      </c>
      <c r="AL31" s="43">
        <f t="shared" si="111"/>
        <v>1.9111593919330261E-2</v>
      </c>
      <c r="AM31" s="43">
        <f t="shared" si="111"/>
        <v>1.9090747986739265E-2</v>
      </c>
      <c r="AN31" s="43">
        <f t="shared" si="111"/>
        <v>1.907031487519073E-2</v>
      </c>
      <c r="AO31" s="43">
        <f t="shared" si="111"/>
        <v>1.9050285598125383E-2</v>
      </c>
      <c r="AP31" s="43">
        <f t="shared" si="111"/>
        <v>1.9411264422598329E-2</v>
      </c>
      <c r="AQ31" s="43">
        <f t="shared" si="111"/>
        <v>1.9384391630592468E-2</v>
      </c>
      <c r="AR31" s="43">
        <f t="shared" si="111"/>
        <v>1.9358066340782409E-2</v>
      </c>
      <c r="AS31" s="43">
        <f t="shared" si="111"/>
        <v>1.9332276052572483E-2</v>
      </c>
      <c r="AT31" s="43">
        <f t="shared" si="111"/>
        <v>1.9307008601485265E-2</v>
      </c>
      <c r="AU31" s="43">
        <f t="shared" si="111"/>
        <v>1.9282252148230317E-2</v>
      </c>
      <c r="AV31" s="43">
        <f t="shared" si="111"/>
        <v>1.9257995168195707E-2</v>
      </c>
      <c r="AW31" s="43">
        <f t="shared" si="111"/>
        <v>1.9234226441351865E-2</v>
      </c>
      <c r="AX31" s="43">
        <f t="shared" si="111"/>
        <v>1.9210935042538013E-2</v>
      </c>
      <c r="AY31" s="43">
        <f t="shared" si="111"/>
        <v>1.9188110332124086E-2</v>
      </c>
      <c r="AZ31" s="43">
        <f t="shared" si="111"/>
        <v>1.9165741947025694E-2</v>
      </c>
      <c r="BA31" s="43">
        <f t="shared" si="111"/>
        <v>1.9143819792057259E-2</v>
      </c>
      <c r="BB31" s="43">
        <f t="shared" si="111"/>
        <v>1.9504780712241931E-2</v>
      </c>
      <c r="BC31" s="43">
        <f t="shared" si="111"/>
        <v>1.9475991815546712E-2</v>
      </c>
      <c r="BD31" s="43">
        <f t="shared" si="111"/>
        <v>1.9447794580152777E-2</v>
      </c>
      <c r="BE31" s="43">
        <f t="shared" si="111"/>
        <v>1.9420175302600207E-2</v>
      </c>
      <c r="BF31" s="43">
        <f t="shared" si="111"/>
        <v>1.9393120655257334E-2</v>
      </c>
      <c r="BG31" s="43">
        <f t="shared" si="111"/>
        <v>1.936661767381942E-2</v>
      </c>
      <c r="BH31" s="43">
        <f t="shared" si="111"/>
        <v>1.934065374530114E-2</v>
      </c>
      <c r="BI31" s="43">
        <f t="shared" si="111"/>
        <v>1.9315216596508034E-2</v>
      </c>
      <c r="BJ31" s="43">
        <f t="shared" si="111"/>
        <v>1.9290294282959586E-2</v>
      </c>
      <c r="BK31" s="43">
        <f t="shared" si="111"/>
        <v>1.9265875178245517E-2</v>
      </c>
      <c r="BL31" s="43">
        <f t="shared" si="111"/>
        <v>1.9241947963797301E-2</v>
      </c>
      <c r="BM31" s="43">
        <f t="shared" si="111"/>
        <v>1.9218501619049588E-2</v>
      </c>
    </row>
    <row r="32" spans="1:65" ht="15" customHeight="1" x14ac:dyDescent="0.45"/>
    <row r="33" spans="1:65" ht="15" customHeight="1" x14ac:dyDescent="0.45">
      <c r="A33" s="82" t="s">
        <v>331</v>
      </c>
    </row>
    <row r="34" spans="1:65" ht="15" customHeight="1" x14ac:dyDescent="0.45">
      <c r="A34" s="82"/>
      <c r="B34" t="s">
        <v>329</v>
      </c>
      <c r="F34" s="49">
        <f>F8</f>
        <v>0.66379761904761914</v>
      </c>
      <c r="G34" s="49">
        <f t="shared" ref="G34:BM34" si="112">G8</f>
        <v>0.66379761904761914</v>
      </c>
      <c r="H34" s="49">
        <f t="shared" si="112"/>
        <v>0.66379761904761914</v>
      </c>
      <c r="I34" s="49">
        <f t="shared" si="112"/>
        <v>0.66379761904761914</v>
      </c>
      <c r="J34" s="49">
        <f t="shared" si="112"/>
        <v>0.66379761904761914</v>
      </c>
      <c r="K34" s="49">
        <f t="shared" si="112"/>
        <v>0.66379761904761914</v>
      </c>
      <c r="L34" s="49">
        <f t="shared" si="112"/>
        <v>0.66379761904761914</v>
      </c>
      <c r="M34" s="49">
        <f t="shared" si="112"/>
        <v>0.66379761904761914</v>
      </c>
      <c r="N34" s="49">
        <f t="shared" si="112"/>
        <v>0.66379761904761914</v>
      </c>
      <c r="O34" s="49">
        <f t="shared" si="112"/>
        <v>0.66379761904761914</v>
      </c>
      <c r="P34" s="49">
        <f t="shared" si="112"/>
        <v>0.66379761904761914</v>
      </c>
      <c r="Q34" s="49">
        <f t="shared" si="112"/>
        <v>0.66379761904761914</v>
      </c>
      <c r="R34" s="49">
        <f t="shared" si="112"/>
        <v>0.6770735714285715</v>
      </c>
      <c r="S34" s="49">
        <f t="shared" si="112"/>
        <v>0.6770735714285715</v>
      </c>
      <c r="T34" s="49">
        <f t="shared" si="112"/>
        <v>0.6770735714285715</v>
      </c>
      <c r="U34" s="49">
        <f t="shared" si="112"/>
        <v>0.6770735714285715</v>
      </c>
      <c r="V34" s="49">
        <f t="shared" si="112"/>
        <v>0.6770735714285715</v>
      </c>
      <c r="W34" s="49">
        <f t="shared" si="112"/>
        <v>0.6770735714285715</v>
      </c>
      <c r="X34" s="49">
        <f t="shared" si="112"/>
        <v>0.6770735714285715</v>
      </c>
      <c r="Y34" s="49">
        <f t="shared" si="112"/>
        <v>0.6770735714285715</v>
      </c>
      <c r="Z34" s="49">
        <f t="shared" si="112"/>
        <v>0.6770735714285715</v>
      </c>
      <c r="AA34" s="49">
        <f t="shared" si="112"/>
        <v>0.6770735714285715</v>
      </c>
      <c r="AB34" s="49">
        <f t="shared" si="112"/>
        <v>0.6770735714285715</v>
      </c>
      <c r="AC34" s="49">
        <f t="shared" si="112"/>
        <v>0.6770735714285715</v>
      </c>
      <c r="AD34" s="49">
        <f t="shared" si="112"/>
        <v>0.69061504285714292</v>
      </c>
      <c r="AE34" s="49">
        <f t="shared" si="112"/>
        <v>0.69061504285714292</v>
      </c>
      <c r="AF34" s="49">
        <f t="shared" si="112"/>
        <v>0.69061504285714292</v>
      </c>
      <c r="AG34" s="49">
        <f t="shared" si="112"/>
        <v>0.69061504285714292</v>
      </c>
      <c r="AH34" s="49">
        <f t="shared" si="112"/>
        <v>0.69061504285714292</v>
      </c>
      <c r="AI34" s="49">
        <f t="shared" si="112"/>
        <v>0.69061504285714292</v>
      </c>
      <c r="AJ34" s="49">
        <f t="shared" si="112"/>
        <v>0.69061504285714292</v>
      </c>
      <c r="AK34" s="49">
        <f t="shared" si="112"/>
        <v>0.69061504285714292</v>
      </c>
      <c r="AL34" s="49">
        <f t="shared" si="112"/>
        <v>0.69061504285714292</v>
      </c>
      <c r="AM34" s="49">
        <f t="shared" si="112"/>
        <v>0.69061504285714292</v>
      </c>
      <c r="AN34" s="49">
        <f t="shared" si="112"/>
        <v>0.69061504285714292</v>
      </c>
      <c r="AO34" s="49">
        <f t="shared" si="112"/>
        <v>0.69061504285714292</v>
      </c>
      <c r="AP34" s="49">
        <f t="shared" si="112"/>
        <v>0.70442734371428584</v>
      </c>
      <c r="AQ34" s="49">
        <f t="shared" si="112"/>
        <v>0.70442734371428584</v>
      </c>
      <c r="AR34" s="49">
        <f t="shared" si="112"/>
        <v>0.70442734371428584</v>
      </c>
      <c r="AS34" s="49">
        <f t="shared" si="112"/>
        <v>0.70442734371428584</v>
      </c>
      <c r="AT34" s="49">
        <f t="shared" si="112"/>
        <v>0.70442734371428584</v>
      </c>
      <c r="AU34" s="49">
        <f t="shared" si="112"/>
        <v>0.70442734371428584</v>
      </c>
      <c r="AV34" s="49">
        <f t="shared" si="112"/>
        <v>0.70442734371428584</v>
      </c>
      <c r="AW34" s="49">
        <f t="shared" si="112"/>
        <v>0.70442734371428584</v>
      </c>
      <c r="AX34" s="49">
        <f t="shared" si="112"/>
        <v>0.70442734371428584</v>
      </c>
      <c r="AY34" s="49">
        <f t="shared" si="112"/>
        <v>0.70442734371428584</v>
      </c>
      <c r="AZ34" s="49">
        <f t="shared" si="112"/>
        <v>0.70442734371428584</v>
      </c>
      <c r="BA34" s="49">
        <f t="shared" si="112"/>
        <v>0.70442734371428584</v>
      </c>
      <c r="BB34" s="49">
        <f t="shared" si="112"/>
        <v>0.71851589058857157</v>
      </c>
      <c r="BC34" s="49">
        <f t="shared" si="112"/>
        <v>0.71851589058857157</v>
      </c>
      <c r="BD34" s="49">
        <f t="shared" si="112"/>
        <v>0.71851589058857157</v>
      </c>
      <c r="BE34" s="49">
        <f t="shared" si="112"/>
        <v>0.71851589058857157</v>
      </c>
      <c r="BF34" s="49">
        <f t="shared" si="112"/>
        <v>0.71851589058857157</v>
      </c>
      <c r="BG34" s="49">
        <f t="shared" si="112"/>
        <v>0.71851589058857157</v>
      </c>
      <c r="BH34" s="49">
        <f t="shared" si="112"/>
        <v>0.71851589058857157</v>
      </c>
      <c r="BI34" s="49">
        <f t="shared" si="112"/>
        <v>0.71851589058857157</v>
      </c>
      <c r="BJ34" s="49">
        <f t="shared" si="112"/>
        <v>0.71851589058857157</v>
      </c>
      <c r="BK34" s="49">
        <f t="shared" si="112"/>
        <v>0.71851589058857157</v>
      </c>
      <c r="BL34" s="49">
        <f t="shared" si="112"/>
        <v>0.71851589058857157</v>
      </c>
      <c r="BM34" s="49">
        <f t="shared" si="112"/>
        <v>0.71851589058857157</v>
      </c>
    </row>
    <row r="35" spans="1:65" ht="15" customHeight="1" x14ac:dyDescent="0.4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45">
      <c r="A36" s="82"/>
      <c r="B36" t="s">
        <v>330</v>
      </c>
      <c r="F36" s="49">
        <f>F34*F35</f>
        <v>6.6379761904761914</v>
      </c>
      <c r="G36" s="49">
        <f t="shared" ref="G36:BM36" si="113">G34*G35</f>
        <v>6.6379761904761914</v>
      </c>
      <c r="H36" s="49">
        <f t="shared" si="113"/>
        <v>6.6379761904761914</v>
      </c>
      <c r="I36" s="49">
        <f t="shared" si="113"/>
        <v>6.6379761904761914</v>
      </c>
      <c r="J36" s="49">
        <f t="shared" si="113"/>
        <v>6.6379761904761914</v>
      </c>
      <c r="K36" s="49">
        <f t="shared" si="113"/>
        <v>6.6379761904761914</v>
      </c>
      <c r="L36" s="49">
        <f t="shared" si="113"/>
        <v>6.6379761904761914</v>
      </c>
      <c r="M36" s="49">
        <f t="shared" si="113"/>
        <v>6.6379761904761914</v>
      </c>
      <c r="N36" s="49">
        <f t="shared" si="113"/>
        <v>6.6379761904761914</v>
      </c>
      <c r="O36" s="49">
        <f t="shared" si="113"/>
        <v>6.6379761904761914</v>
      </c>
      <c r="P36" s="49">
        <f t="shared" si="113"/>
        <v>6.6379761904761914</v>
      </c>
      <c r="Q36" s="49">
        <f t="shared" si="113"/>
        <v>6.6379761904761914</v>
      </c>
      <c r="R36" s="49">
        <f t="shared" si="113"/>
        <v>6.7707357142857152</v>
      </c>
      <c r="S36" s="49">
        <f t="shared" si="113"/>
        <v>6.7707357142857152</v>
      </c>
      <c r="T36" s="49">
        <f t="shared" si="113"/>
        <v>6.7707357142857152</v>
      </c>
      <c r="U36" s="49">
        <f t="shared" si="113"/>
        <v>6.7707357142857152</v>
      </c>
      <c r="V36" s="49">
        <f t="shared" si="113"/>
        <v>6.7707357142857152</v>
      </c>
      <c r="W36" s="49">
        <f t="shared" si="113"/>
        <v>6.7707357142857152</v>
      </c>
      <c r="X36" s="49">
        <f t="shared" si="113"/>
        <v>6.7707357142857152</v>
      </c>
      <c r="Y36" s="49">
        <f t="shared" si="113"/>
        <v>6.7707357142857152</v>
      </c>
      <c r="Z36" s="49">
        <f t="shared" si="113"/>
        <v>6.7707357142857152</v>
      </c>
      <c r="AA36" s="49">
        <f t="shared" si="113"/>
        <v>6.7707357142857152</v>
      </c>
      <c r="AB36" s="49">
        <f t="shared" si="113"/>
        <v>6.7707357142857152</v>
      </c>
      <c r="AC36" s="49">
        <f t="shared" si="113"/>
        <v>6.7707357142857152</v>
      </c>
      <c r="AD36" s="49">
        <f t="shared" si="113"/>
        <v>6.9061504285714292</v>
      </c>
      <c r="AE36" s="49">
        <f t="shared" si="113"/>
        <v>6.9061504285714292</v>
      </c>
      <c r="AF36" s="49">
        <f t="shared" si="113"/>
        <v>6.9061504285714292</v>
      </c>
      <c r="AG36" s="49">
        <f t="shared" si="113"/>
        <v>6.9061504285714292</v>
      </c>
      <c r="AH36" s="49">
        <f t="shared" si="113"/>
        <v>6.9061504285714292</v>
      </c>
      <c r="AI36" s="49">
        <f t="shared" si="113"/>
        <v>6.9061504285714292</v>
      </c>
      <c r="AJ36" s="49">
        <f t="shared" si="113"/>
        <v>6.9061504285714292</v>
      </c>
      <c r="AK36" s="49">
        <f t="shared" si="113"/>
        <v>6.9061504285714292</v>
      </c>
      <c r="AL36" s="49">
        <f t="shared" si="113"/>
        <v>6.9061504285714292</v>
      </c>
      <c r="AM36" s="49">
        <f t="shared" si="113"/>
        <v>6.9061504285714292</v>
      </c>
      <c r="AN36" s="49">
        <f t="shared" si="113"/>
        <v>6.9061504285714292</v>
      </c>
      <c r="AO36" s="49">
        <f t="shared" si="113"/>
        <v>6.9061504285714292</v>
      </c>
      <c r="AP36" s="49">
        <f t="shared" si="113"/>
        <v>7.0442734371428584</v>
      </c>
      <c r="AQ36" s="49">
        <f t="shared" si="113"/>
        <v>7.0442734371428584</v>
      </c>
      <c r="AR36" s="49">
        <f t="shared" si="113"/>
        <v>7.0442734371428584</v>
      </c>
      <c r="AS36" s="49">
        <f t="shared" si="113"/>
        <v>7.0442734371428584</v>
      </c>
      <c r="AT36" s="49">
        <f t="shared" si="113"/>
        <v>7.0442734371428584</v>
      </c>
      <c r="AU36" s="49">
        <f t="shared" si="113"/>
        <v>7.0442734371428584</v>
      </c>
      <c r="AV36" s="49">
        <f t="shared" si="113"/>
        <v>7.0442734371428584</v>
      </c>
      <c r="AW36" s="49">
        <f t="shared" si="113"/>
        <v>7.0442734371428584</v>
      </c>
      <c r="AX36" s="49">
        <f t="shared" si="113"/>
        <v>7.0442734371428584</v>
      </c>
      <c r="AY36" s="49">
        <f t="shared" si="113"/>
        <v>7.0442734371428584</v>
      </c>
      <c r="AZ36" s="49">
        <f t="shared" si="113"/>
        <v>7.0442734371428584</v>
      </c>
      <c r="BA36" s="49">
        <f t="shared" si="113"/>
        <v>7.0442734371428584</v>
      </c>
      <c r="BB36" s="49">
        <f t="shared" si="113"/>
        <v>7.1851589058857162</v>
      </c>
      <c r="BC36" s="49">
        <f t="shared" si="113"/>
        <v>7.1851589058857162</v>
      </c>
      <c r="BD36" s="49">
        <f t="shared" si="113"/>
        <v>7.1851589058857162</v>
      </c>
      <c r="BE36" s="49">
        <f t="shared" si="113"/>
        <v>7.1851589058857162</v>
      </c>
      <c r="BF36" s="49">
        <f t="shared" si="113"/>
        <v>7.1851589058857162</v>
      </c>
      <c r="BG36" s="49">
        <f t="shared" si="113"/>
        <v>7.1851589058857162</v>
      </c>
      <c r="BH36" s="49">
        <f t="shared" si="113"/>
        <v>7.1851589058857162</v>
      </c>
      <c r="BI36" s="49">
        <f t="shared" si="113"/>
        <v>7.1851589058857162</v>
      </c>
      <c r="BJ36" s="49">
        <f t="shared" si="113"/>
        <v>7.1851589058857162</v>
      </c>
      <c r="BK36" s="49">
        <f t="shared" si="113"/>
        <v>7.1851589058857162</v>
      </c>
      <c r="BL36" s="49">
        <f t="shared" si="113"/>
        <v>7.1851589058857162</v>
      </c>
      <c r="BM36" s="49">
        <f t="shared" si="113"/>
        <v>7.1851589058857162</v>
      </c>
    </row>
    <row r="37" spans="1:65" ht="15" customHeight="1" x14ac:dyDescent="0.45">
      <c r="A37" s="82"/>
    </row>
    <row r="38" spans="1:65" ht="15" customHeight="1" x14ac:dyDescent="0.45">
      <c r="A38" s="82"/>
      <c r="B38" t="s">
        <v>148</v>
      </c>
      <c r="F38" s="43">
        <f t="shared" ref="F38:AK38" si="114">F11</f>
        <v>3.5000000000000003E-2</v>
      </c>
      <c r="G38" s="43">
        <f t="shared" si="114"/>
        <v>3.5000000000000003E-2</v>
      </c>
      <c r="H38" s="43">
        <f t="shared" si="114"/>
        <v>3.5000000000000003E-2</v>
      </c>
      <c r="I38" s="43">
        <f t="shared" si="114"/>
        <v>3.5000000000000003E-2</v>
      </c>
      <c r="J38" s="43">
        <f t="shared" si="114"/>
        <v>3.5000000000000003E-2</v>
      </c>
      <c r="K38" s="43">
        <f t="shared" si="114"/>
        <v>3.5000000000000003E-2</v>
      </c>
      <c r="L38" s="43">
        <f t="shared" si="114"/>
        <v>3.5000000000000003E-2</v>
      </c>
      <c r="M38" s="43">
        <f t="shared" si="114"/>
        <v>3.5000000000000003E-2</v>
      </c>
      <c r="N38" s="43">
        <f t="shared" si="114"/>
        <v>3.5000000000000003E-2</v>
      </c>
      <c r="O38" s="43">
        <f t="shared" si="114"/>
        <v>3.5000000000000003E-2</v>
      </c>
      <c r="P38" s="43">
        <f t="shared" si="114"/>
        <v>3.5000000000000003E-2</v>
      </c>
      <c r="Q38" s="43">
        <f t="shared" si="114"/>
        <v>3.5000000000000003E-2</v>
      </c>
      <c r="R38" s="43">
        <f t="shared" si="114"/>
        <v>0.03</v>
      </c>
      <c r="S38" s="43">
        <f t="shared" si="114"/>
        <v>0.03</v>
      </c>
      <c r="T38" s="43">
        <f t="shared" si="114"/>
        <v>0.03</v>
      </c>
      <c r="U38" s="43">
        <f t="shared" si="114"/>
        <v>0.03</v>
      </c>
      <c r="V38" s="43">
        <f t="shared" si="114"/>
        <v>0.03</v>
      </c>
      <c r="W38" s="43">
        <f t="shared" si="114"/>
        <v>0.03</v>
      </c>
      <c r="X38" s="43">
        <f t="shared" si="114"/>
        <v>0.03</v>
      </c>
      <c r="Y38" s="43">
        <f t="shared" si="114"/>
        <v>0.03</v>
      </c>
      <c r="Z38" s="43">
        <f t="shared" si="114"/>
        <v>0.03</v>
      </c>
      <c r="AA38" s="43">
        <f t="shared" si="114"/>
        <v>0.03</v>
      </c>
      <c r="AB38" s="43">
        <f t="shared" si="114"/>
        <v>0.03</v>
      </c>
      <c r="AC38" s="43">
        <f t="shared" si="114"/>
        <v>0.03</v>
      </c>
      <c r="AD38" s="43">
        <f t="shared" si="114"/>
        <v>2.5000000000000001E-2</v>
      </c>
      <c r="AE38" s="43">
        <f t="shared" si="114"/>
        <v>2.5000000000000001E-2</v>
      </c>
      <c r="AF38" s="43">
        <f t="shared" si="114"/>
        <v>2.5000000000000001E-2</v>
      </c>
      <c r="AG38" s="43">
        <f t="shared" si="114"/>
        <v>2.5000000000000001E-2</v>
      </c>
      <c r="AH38" s="43">
        <f t="shared" si="114"/>
        <v>2.5000000000000001E-2</v>
      </c>
      <c r="AI38" s="43">
        <f t="shared" si="114"/>
        <v>2.5000000000000001E-2</v>
      </c>
      <c r="AJ38" s="43">
        <f t="shared" si="114"/>
        <v>2.5000000000000001E-2</v>
      </c>
      <c r="AK38" s="43">
        <f t="shared" si="114"/>
        <v>2.5000000000000001E-2</v>
      </c>
      <c r="AL38" s="43">
        <f t="shared" ref="AL38:BM38" si="115">AL11</f>
        <v>2.5000000000000001E-2</v>
      </c>
      <c r="AM38" s="43">
        <f t="shared" si="115"/>
        <v>2.5000000000000001E-2</v>
      </c>
      <c r="AN38" s="43">
        <f t="shared" si="115"/>
        <v>2.5000000000000001E-2</v>
      </c>
      <c r="AO38" s="43">
        <f t="shared" si="115"/>
        <v>2.5000000000000001E-2</v>
      </c>
      <c r="AP38" s="43">
        <f t="shared" si="115"/>
        <v>2.5000000000000001E-2</v>
      </c>
      <c r="AQ38" s="43">
        <f t="shared" si="115"/>
        <v>2.5000000000000001E-2</v>
      </c>
      <c r="AR38" s="43">
        <f t="shared" si="115"/>
        <v>2.5000000000000001E-2</v>
      </c>
      <c r="AS38" s="43">
        <f t="shared" si="115"/>
        <v>2.5000000000000001E-2</v>
      </c>
      <c r="AT38" s="43">
        <f t="shared" si="115"/>
        <v>2.5000000000000001E-2</v>
      </c>
      <c r="AU38" s="43">
        <f t="shared" si="115"/>
        <v>2.5000000000000001E-2</v>
      </c>
      <c r="AV38" s="43">
        <f t="shared" si="115"/>
        <v>2.5000000000000001E-2</v>
      </c>
      <c r="AW38" s="43">
        <f t="shared" si="115"/>
        <v>2.5000000000000001E-2</v>
      </c>
      <c r="AX38" s="43">
        <f t="shared" si="115"/>
        <v>2.5000000000000001E-2</v>
      </c>
      <c r="AY38" s="43">
        <f t="shared" si="115"/>
        <v>2.5000000000000001E-2</v>
      </c>
      <c r="AZ38" s="43">
        <f t="shared" si="115"/>
        <v>2.5000000000000001E-2</v>
      </c>
      <c r="BA38" s="43">
        <f t="shared" si="115"/>
        <v>2.5000000000000001E-2</v>
      </c>
      <c r="BB38" s="43">
        <f t="shared" si="115"/>
        <v>2.5000000000000001E-2</v>
      </c>
      <c r="BC38" s="43">
        <f t="shared" si="115"/>
        <v>2.5000000000000001E-2</v>
      </c>
      <c r="BD38" s="43">
        <f t="shared" si="115"/>
        <v>2.5000000000000001E-2</v>
      </c>
      <c r="BE38" s="43">
        <f t="shared" si="115"/>
        <v>2.5000000000000001E-2</v>
      </c>
      <c r="BF38" s="43">
        <f t="shared" si="115"/>
        <v>2.5000000000000001E-2</v>
      </c>
      <c r="BG38" s="43">
        <f t="shared" si="115"/>
        <v>2.5000000000000001E-2</v>
      </c>
      <c r="BH38" s="43">
        <f t="shared" si="115"/>
        <v>2.5000000000000001E-2</v>
      </c>
      <c r="BI38" s="43">
        <f t="shared" si="115"/>
        <v>2.5000000000000001E-2</v>
      </c>
      <c r="BJ38" s="43">
        <f t="shared" si="115"/>
        <v>2.5000000000000001E-2</v>
      </c>
      <c r="BK38" s="43">
        <f t="shared" si="115"/>
        <v>2.5000000000000001E-2</v>
      </c>
      <c r="BL38" s="43">
        <f t="shared" si="115"/>
        <v>2.5000000000000001E-2</v>
      </c>
      <c r="BM38" s="43">
        <f t="shared" si="115"/>
        <v>2.5000000000000001E-2</v>
      </c>
    </row>
    <row r="39" spans="1:65" ht="15" customHeight="1" x14ac:dyDescent="0.45">
      <c r="A39" s="82"/>
    </row>
    <row r="40" spans="1:65" ht="15" customHeight="1" x14ac:dyDescent="0.45">
      <c r="A40" s="82"/>
      <c r="B40" t="s">
        <v>153</v>
      </c>
    </row>
    <row r="41" spans="1:65" ht="15" customHeight="1" x14ac:dyDescent="0.45">
      <c r="A41" s="82"/>
      <c r="B41" t="s">
        <v>320</v>
      </c>
      <c r="F41">
        <f>E43</f>
        <v>0</v>
      </c>
      <c r="G41">
        <f t="shared" ref="G41:BM41" si="116">F43</f>
        <v>40</v>
      </c>
      <c r="H41">
        <f t="shared" si="116"/>
        <v>41.4</v>
      </c>
      <c r="I41">
        <f t="shared" si="116"/>
        <v>42.848999999999997</v>
      </c>
      <c r="J41">
        <f t="shared" si="116"/>
        <v>44.348714999999999</v>
      </c>
      <c r="K41">
        <f t="shared" si="116"/>
        <v>45.900920024999998</v>
      </c>
      <c r="L41">
        <f t="shared" si="116"/>
        <v>47.507452225874999</v>
      </c>
      <c r="M41">
        <f t="shared" si="116"/>
        <v>49.170213053780621</v>
      </c>
      <c r="N41">
        <f t="shared" si="116"/>
        <v>50.891170510662946</v>
      </c>
      <c r="O41">
        <f t="shared" si="116"/>
        <v>52.672361478536146</v>
      </c>
      <c r="P41">
        <f t="shared" si="116"/>
        <v>54.515894130284913</v>
      </c>
      <c r="Q41">
        <f t="shared" si="116"/>
        <v>56.423950424844882</v>
      </c>
      <c r="R41">
        <f t="shared" si="116"/>
        <v>58.398788689714451</v>
      </c>
      <c r="S41">
        <f t="shared" si="116"/>
        <v>60.150752350405881</v>
      </c>
      <c r="T41">
        <f t="shared" si="116"/>
        <v>61.955274920918058</v>
      </c>
      <c r="U41">
        <f t="shared" si="116"/>
        <v>63.813933168545603</v>
      </c>
      <c r="V41">
        <f t="shared" si="116"/>
        <v>65.728351163601971</v>
      </c>
      <c r="W41">
        <f t="shared" si="116"/>
        <v>67.700201698510028</v>
      </c>
      <c r="X41">
        <f t="shared" si="116"/>
        <v>69.731207749465327</v>
      </c>
      <c r="Y41">
        <f t="shared" si="116"/>
        <v>71.823143981949286</v>
      </c>
      <c r="Z41">
        <f t="shared" si="116"/>
        <v>73.977838301407758</v>
      </c>
      <c r="AA41">
        <f t="shared" si="116"/>
        <v>76.197173450449995</v>
      </c>
      <c r="AB41">
        <f t="shared" si="116"/>
        <v>78.483088653963492</v>
      </c>
      <c r="AC41">
        <f t="shared" si="116"/>
        <v>80.83758131358239</v>
      </c>
      <c r="AD41">
        <f t="shared" si="116"/>
        <v>83.262708752989866</v>
      </c>
      <c r="AE41">
        <f t="shared" si="116"/>
        <v>85.344276471814609</v>
      </c>
      <c r="AF41">
        <f t="shared" si="116"/>
        <v>87.477883383609978</v>
      </c>
      <c r="AG41">
        <f t="shared" si="116"/>
        <v>89.664830468200222</v>
      </c>
      <c r="AH41">
        <f t="shared" si="116"/>
        <v>91.90645122990523</v>
      </c>
      <c r="AI41">
        <f t="shared" si="116"/>
        <v>94.204112510652863</v>
      </c>
      <c r="AJ41">
        <f t="shared" si="116"/>
        <v>96.559215323419181</v>
      </c>
      <c r="AK41">
        <f t="shared" si="116"/>
        <v>98.973195706504654</v>
      </c>
      <c r="AL41">
        <f t="shared" si="116"/>
        <v>101.44752559916728</v>
      </c>
      <c r="AM41">
        <f t="shared" si="116"/>
        <v>103.98371373914647</v>
      </c>
      <c r="AN41">
        <f t="shared" si="116"/>
        <v>106.58330658262513</v>
      </c>
      <c r="AO41">
        <f t="shared" si="116"/>
        <v>109.24788924719076</v>
      </c>
      <c r="AP41">
        <f t="shared" si="116"/>
        <v>111.97908647837052</v>
      </c>
      <c r="AQ41">
        <f t="shared" si="116"/>
        <v>114.77856364032978</v>
      </c>
      <c r="AR41">
        <f t="shared" si="116"/>
        <v>117.64802773133802</v>
      </c>
      <c r="AS41">
        <f t="shared" si="116"/>
        <v>120.58922842462147</v>
      </c>
      <c r="AT41">
        <f t="shared" si="116"/>
        <v>123.60395913523701</v>
      </c>
      <c r="AU41">
        <f t="shared" si="116"/>
        <v>126.69405811361793</v>
      </c>
      <c r="AV41">
        <f t="shared" si="116"/>
        <v>129.86140956645838</v>
      </c>
      <c r="AW41">
        <f t="shared" si="116"/>
        <v>133.10794480561984</v>
      </c>
      <c r="AX41">
        <f t="shared" si="116"/>
        <v>136.43564342576033</v>
      </c>
      <c r="AY41">
        <f t="shared" si="116"/>
        <v>139.84653451140434</v>
      </c>
      <c r="AZ41">
        <f t="shared" si="116"/>
        <v>143.34269787418944</v>
      </c>
      <c r="BA41">
        <f t="shared" si="116"/>
        <v>146.92626532104418</v>
      </c>
      <c r="BB41">
        <f t="shared" si="116"/>
        <v>150.59942195407029</v>
      </c>
      <c r="BC41">
        <f t="shared" si="116"/>
        <v>154.36440750292206</v>
      </c>
      <c r="BD41">
        <f t="shared" si="116"/>
        <v>158.2235176904951</v>
      </c>
      <c r="BE41">
        <f t="shared" si="116"/>
        <v>162.17910563275748</v>
      </c>
      <c r="BF41">
        <f t="shared" si="116"/>
        <v>166.23358327357641</v>
      </c>
      <c r="BG41">
        <f t="shared" si="116"/>
        <v>170.38942285541583</v>
      </c>
      <c r="BH41">
        <f t="shared" si="116"/>
        <v>174.64915842680122</v>
      </c>
      <c r="BI41">
        <f t="shared" si="116"/>
        <v>179.01538738747126</v>
      </c>
      <c r="BJ41">
        <f t="shared" si="116"/>
        <v>183.49077207215805</v>
      </c>
      <c r="BK41">
        <f t="shared" si="116"/>
        <v>188.07804137396201</v>
      </c>
      <c r="BL41">
        <f t="shared" si="116"/>
        <v>192.77999240831105</v>
      </c>
      <c r="BM41">
        <f t="shared" si="116"/>
        <v>197.59949221851883</v>
      </c>
    </row>
    <row r="42" spans="1:65" ht="15" customHeight="1" x14ac:dyDescent="0.45">
      <c r="A42" s="82"/>
      <c r="B42" t="s">
        <v>154</v>
      </c>
      <c r="F42" s="54">
        <v>40</v>
      </c>
      <c r="G42">
        <f>G38*G41</f>
        <v>1.4000000000000001</v>
      </c>
      <c r="H42">
        <f t="shared" ref="H42:BH42" si="117">H38*H41</f>
        <v>1.4490000000000001</v>
      </c>
      <c r="I42">
        <f t="shared" si="117"/>
        <v>1.4997150000000001</v>
      </c>
      <c r="J42">
        <f t="shared" si="117"/>
        <v>1.5522050250000001</v>
      </c>
      <c r="K42">
        <f t="shared" si="117"/>
        <v>1.606532200875</v>
      </c>
      <c r="L42">
        <f t="shared" si="117"/>
        <v>1.6627608279056252</v>
      </c>
      <c r="M42">
        <f t="shared" si="117"/>
        <v>1.7209574568823218</v>
      </c>
      <c r="N42">
        <f t="shared" si="117"/>
        <v>1.7811909678732032</v>
      </c>
      <c r="O42">
        <f t="shared" si="117"/>
        <v>1.8435326517487653</v>
      </c>
      <c r="P42">
        <f t="shared" si="117"/>
        <v>1.9080562945599722</v>
      </c>
      <c r="Q42">
        <f t="shared" si="117"/>
        <v>1.974838264869571</v>
      </c>
      <c r="R42">
        <f t="shared" si="117"/>
        <v>1.7519636606914335</v>
      </c>
      <c r="S42">
        <f t="shared" si="117"/>
        <v>1.8045225705121763</v>
      </c>
      <c r="T42">
        <f t="shared" si="117"/>
        <v>1.8586582476275417</v>
      </c>
      <c r="U42">
        <f t="shared" si="117"/>
        <v>1.914417995056368</v>
      </c>
      <c r="V42">
        <f t="shared" si="117"/>
        <v>1.9718505349080591</v>
      </c>
      <c r="W42">
        <f t="shared" si="117"/>
        <v>2.031006050955301</v>
      </c>
      <c r="X42">
        <f t="shared" si="117"/>
        <v>2.0919362324839597</v>
      </c>
      <c r="Y42">
        <f t="shared" si="117"/>
        <v>2.1546943194584784</v>
      </c>
      <c r="Z42">
        <f t="shared" si="117"/>
        <v>2.2193351490422328</v>
      </c>
      <c r="AA42">
        <f t="shared" si="117"/>
        <v>2.2859152035135</v>
      </c>
      <c r="AB42">
        <f t="shared" si="117"/>
        <v>2.3544926596189049</v>
      </c>
      <c r="AC42">
        <f t="shared" si="117"/>
        <v>2.4251274394074716</v>
      </c>
      <c r="AD42">
        <f t="shared" si="117"/>
        <v>2.0815677188247466</v>
      </c>
      <c r="AE42">
        <f t="shared" si="117"/>
        <v>2.1336069117953653</v>
      </c>
      <c r="AF42">
        <f t="shared" si="117"/>
        <v>2.1869470845902494</v>
      </c>
      <c r="AG42">
        <f t="shared" si="117"/>
        <v>2.2416207617050055</v>
      </c>
      <c r="AH42">
        <f t="shared" si="117"/>
        <v>2.2976612807476307</v>
      </c>
      <c r="AI42">
        <f t="shared" si="117"/>
        <v>2.3551028127663218</v>
      </c>
      <c r="AJ42">
        <f t="shared" si="117"/>
        <v>2.4139803830854798</v>
      </c>
      <c r="AK42">
        <f t="shared" si="117"/>
        <v>2.4743298926626167</v>
      </c>
      <c r="AL42">
        <f t="shared" si="117"/>
        <v>2.5361881399791821</v>
      </c>
      <c r="AM42">
        <f t="shared" si="117"/>
        <v>2.5995928434786619</v>
      </c>
      <c r="AN42">
        <f t="shared" si="117"/>
        <v>2.6645826645656285</v>
      </c>
      <c r="AO42">
        <f t="shared" si="117"/>
        <v>2.731197231179769</v>
      </c>
      <c r="AP42">
        <f t="shared" si="117"/>
        <v>2.7994771619592633</v>
      </c>
      <c r="AQ42">
        <f t="shared" si="117"/>
        <v>2.8694640910082447</v>
      </c>
      <c r="AR42">
        <f t="shared" si="117"/>
        <v>2.9412006932834505</v>
      </c>
      <c r="AS42">
        <f t="shared" si="117"/>
        <v>3.0147307106155368</v>
      </c>
      <c r="AT42">
        <f t="shared" si="117"/>
        <v>3.0900989783809254</v>
      </c>
      <c r="AU42">
        <f t="shared" si="117"/>
        <v>3.1673514528404483</v>
      </c>
      <c r="AV42">
        <f t="shared" si="117"/>
        <v>3.2465352391614597</v>
      </c>
      <c r="AW42">
        <f t="shared" si="117"/>
        <v>3.3276986201404961</v>
      </c>
      <c r="AX42">
        <f t="shared" si="117"/>
        <v>3.4108910856440087</v>
      </c>
      <c r="AY42">
        <f t="shared" si="117"/>
        <v>3.4961633627851088</v>
      </c>
      <c r="AZ42">
        <f t="shared" si="117"/>
        <v>3.5835674468547363</v>
      </c>
      <c r="BA42">
        <f t="shared" si="117"/>
        <v>3.673156633026105</v>
      </c>
      <c r="BB42">
        <f t="shared" si="117"/>
        <v>3.7649855488517576</v>
      </c>
      <c r="BC42">
        <f t="shared" si="117"/>
        <v>3.8591101875730516</v>
      </c>
      <c r="BD42">
        <f t="shared" si="117"/>
        <v>3.9555879422623779</v>
      </c>
      <c r="BE42">
        <f t="shared" si="117"/>
        <v>4.0544776408189369</v>
      </c>
      <c r="BF42">
        <f t="shared" si="117"/>
        <v>4.1558395818394107</v>
      </c>
      <c r="BG42">
        <f t="shared" si="117"/>
        <v>4.2597355713853959</v>
      </c>
      <c r="BH42">
        <f t="shared" si="117"/>
        <v>4.3662289606700311</v>
      </c>
      <c r="BI42">
        <f t="shared" ref="BI42" si="118">BI38*BI41</f>
        <v>4.475384684686782</v>
      </c>
      <c r="BJ42">
        <f t="shared" ref="BJ42" si="119">BJ38*BJ41</f>
        <v>4.5872693018039516</v>
      </c>
      <c r="BK42">
        <f t="shared" ref="BK42" si="120">BK38*BK41</f>
        <v>4.70195103434905</v>
      </c>
      <c r="BL42">
        <f t="shared" ref="BL42" si="121">BL38*BL41</f>
        <v>4.8194998102077768</v>
      </c>
      <c r="BM42">
        <f t="shared" ref="BM42" si="122">BM38*BM41</f>
        <v>4.9399873054629708</v>
      </c>
    </row>
    <row r="43" spans="1:65" ht="15" customHeight="1" x14ac:dyDescent="0.45">
      <c r="A43" s="82"/>
      <c r="B43" t="s">
        <v>99</v>
      </c>
      <c r="E43" s="39">
        <v>0</v>
      </c>
      <c r="F43">
        <f>SUM(F41:F42)</f>
        <v>40</v>
      </c>
      <c r="G43">
        <f t="shared" ref="G43:BM43" si="123">SUM(G41:G42)</f>
        <v>41.4</v>
      </c>
      <c r="H43">
        <f t="shared" si="123"/>
        <v>42.848999999999997</v>
      </c>
      <c r="I43">
        <f t="shared" si="123"/>
        <v>44.348714999999999</v>
      </c>
      <c r="J43">
        <f t="shared" si="123"/>
        <v>45.900920024999998</v>
      </c>
      <c r="K43">
        <f t="shared" si="123"/>
        <v>47.507452225874999</v>
      </c>
      <c r="L43">
        <f t="shared" si="123"/>
        <v>49.170213053780621</v>
      </c>
      <c r="M43">
        <f t="shared" si="123"/>
        <v>50.891170510662946</v>
      </c>
      <c r="N43">
        <f t="shared" si="123"/>
        <v>52.672361478536146</v>
      </c>
      <c r="O43">
        <f t="shared" si="123"/>
        <v>54.515894130284913</v>
      </c>
      <c r="P43">
        <f t="shared" si="123"/>
        <v>56.423950424844882</v>
      </c>
      <c r="Q43">
        <f t="shared" si="123"/>
        <v>58.398788689714451</v>
      </c>
      <c r="R43">
        <f t="shared" si="123"/>
        <v>60.150752350405881</v>
      </c>
      <c r="S43">
        <f t="shared" si="123"/>
        <v>61.955274920918058</v>
      </c>
      <c r="T43">
        <f t="shared" si="123"/>
        <v>63.813933168545603</v>
      </c>
      <c r="U43">
        <f t="shared" si="123"/>
        <v>65.728351163601971</v>
      </c>
      <c r="V43">
        <f t="shared" si="123"/>
        <v>67.700201698510028</v>
      </c>
      <c r="W43">
        <f t="shared" si="123"/>
        <v>69.731207749465327</v>
      </c>
      <c r="X43">
        <f t="shared" si="123"/>
        <v>71.823143981949286</v>
      </c>
      <c r="Y43">
        <f t="shared" si="123"/>
        <v>73.977838301407758</v>
      </c>
      <c r="Z43">
        <f t="shared" si="123"/>
        <v>76.197173450449995</v>
      </c>
      <c r="AA43">
        <f t="shared" si="123"/>
        <v>78.483088653963492</v>
      </c>
      <c r="AB43">
        <f t="shared" si="123"/>
        <v>80.83758131358239</v>
      </c>
      <c r="AC43">
        <f t="shared" si="123"/>
        <v>83.262708752989866</v>
      </c>
      <c r="AD43">
        <f t="shared" si="123"/>
        <v>85.344276471814609</v>
      </c>
      <c r="AE43">
        <f t="shared" si="123"/>
        <v>87.477883383609978</v>
      </c>
      <c r="AF43">
        <f t="shared" si="123"/>
        <v>89.664830468200222</v>
      </c>
      <c r="AG43">
        <f t="shared" si="123"/>
        <v>91.90645122990523</v>
      </c>
      <c r="AH43">
        <f t="shared" si="123"/>
        <v>94.204112510652863</v>
      </c>
      <c r="AI43">
        <f t="shared" si="123"/>
        <v>96.559215323419181</v>
      </c>
      <c r="AJ43">
        <f t="shared" si="123"/>
        <v>98.973195706504654</v>
      </c>
      <c r="AK43">
        <f t="shared" si="123"/>
        <v>101.44752559916728</v>
      </c>
      <c r="AL43">
        <f t="shared" si="123"/>
        <v>103.98371373914647</v>
      </c>
      <c r="AM43">
        <f t="shared" si="123"/>
        <v>106.58330658262513</v>
      </c>
      <c r="AN43">
        <f t="shared" si="123"/>
        <v>109.24788924719076</v>
      </c>
      <c r="AO43">
        <f t="shared" si="123"/>
        <v>111.97908647837052</v>
      </c>
      <c r="AP43">
        <f t="shared" si="123"/>
        <v>114.77856364032978</v>
      </c>
      <c r="AQ43">
        <f t="shared" si="123"/>
        <v>117.64802773133802</v>
      </c>
      <c r="AR43">
        <f t="shared" si="123"/>
        <v>120.58922842462147</v>
      </c>
      <c r="AS43">
        <f t="shared" si="123"/>
        <v>123.60395913523701</v>
      </c>
      <c r="AT43">
        <f t="shared" si="123"/>
        <v>126.69405811361793</v>
      </c>
      <c r="AU43">
        <f t="shared" si="123"/>
        <v>129.86140956645838</v>
      </c>
      <c r="AV43">
        <f t="shared" si="123"/>
        <v>133.10794480561984</v>
      </c>
      <c r="AW43">
        <f t="shared" si="123"/>
        <v>136.43564342576033</v>
      </c>
      <c r="AX43">
        <f t="shared" si="123"/>
        <v>139.84653451140434</v>
      </c>
      <c r="AY43">
        <f t="shared" si="123"/>
        <v>143.34269787418944</v>
      </c>
      <c r="AZ43">
        <f t="shared" si="123"/>
        <v>146.92626532104418</v>
      </c>
      <c r="BA43">
        <f t="shared" si="123"/>
        <v>150.59942195407029</v>
      </c>
      <c r="BB43">
        <f t="shared" si="123"/>
        <v>154.36440750292206</v>
      </c>
      <c r="BC43">
        <f t="shared" si="123"/>
        <v>158.2235176904951</v>
      </c>
      <c r="BD43">
        <f t="shared" si="123"/>
        <v>162.17910563275748</v>
      </c>
      <c r="BE43">
        <f t="shared" si="123"/>
        <v>166.23358327357641</v>
      </c>
      <c r="BF43">
        <f t="shared" si="123"/>
        <v>170.38942285541583</v>
      </c>
      <c r="BG43">
        <f t="shared" si="123"/>
        <v>174.64915842680122</v>
      </c>
      <c r="BH43">
        <f t="shared" si="123"/>
        <v>179.01538738747126</v>
      </c>
      <c r="BI43">
        <f t="shared" si="123"/>
        <v>183.49077207215805</v>
      </c>
      <c r="BJ43">
        <f t="shared" si="123"/>
        <v>188.07804137396201</v>
      </c>
      <c r="BK43">
        <f t="shared" si="123"/>
        <v>192.77999240831105</v>
      </c>
      <c r="BL43">
        <f t="shared" si="123"/>
        <v>197.59949221851883</v>
      </c>
      <c r="BM43">
        <f t="shared" si="123"/>
        <v>202.53947952398181</v>
      </c>
    </row>
    <row r="44" spans="1:65" ht="15" customHeight="1" x14ac:dyDescent="0.45">
      <c r="A44" s="82"/>
    </row>
    <row r="45" spans="1:65" ht="15" customHeight="1" x14ac:dyDescent="0.4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45"/>
    <row r="47" spans="1:65" ht="15" customHeight="1" x14ac:dyDescent="0.45">
      <c r="A47" s="82"/>
      <c r="B47" t="s">
        <v>332</v>
      </c>
      <c r="F47" s="83">
        <f>F42*F36</f>
        <v>265.51904761904768</v>
      </c>
      <c r="G47" s="83">
        <f t="shared" ref="G47:Q47" si="124">G42*G36</f>
        <v>9.2931666666666679</v>
      </c>
      <c r="H47" s="83">
        <f t="shared" si="124"/>
        <v>9.618427500000001</v>
      </c>
      <c r="I47" s="83">
        <f t="shared" si="124"/>
        <v>9.9550724625000022</v>
      </c>
      <c r="J47" s="83">
        <f t="shared" si="124"/>
        <v>10.303499998687503</v>
      </c>
      <c r="K47" s="83">
        <f t="shared" si="124"/>
        <v>10.664122498641564</v>
      </c>
      <c r="L47" s="83">
        <f t="shared" si="124"/>
        <v>11.037366786094021</v>
      </c>
      <c r="M47" s="83">
        <f t="shared" si="124"/>
        <v>11.423674623607308</v>
      </c>
      <c r="N47" s="83">
        <f t="shared" si="124"/>
        <v>11.823503235433565</v>
      </c>
      <c r="O47" s="83">
        <f t="shared" si="124"/>
        <v>12.237325848673741</v>
      </c>
      <c r="P47" s="83">
        <f t="shared" si="124"/>
        <v>12.665632253377321</v>
      </c>
      <c r="Q47" s="83">
        <f t="shared" si="124"/>
        <v>13.108929382245528</v>
      </c>
      <c r="R47" s="49">
        <f>R$45*F47</f>
        <v>243.21544761904769</v>
      </c>
      <c r="S47" s="49">
        <f t="shared" ref="S47:BM48" si="125">S$45*G47</f>
        <v>8.5125406666666681</v>
      </c>
      <c r="T47" s="49">
        <f t="shared" si="125"/>
        <v>8.8104795900000017</v>
      </c>
      <c r="U47" s="49">
        <f t="shared" si="125"/>
        <v>9.1188463756500031</v>
      </c>
      <c r="V47" s="49">
        <f t="shared" si="125"/>
        <v>9.4380059987977525</v>
      </c>
      <c r="W47" s="49">
        <f t="shared" si="125"/>
        <v>9.7683362087556738</v>
      </c>
      <c r="X47" s="49">
        <f t="shared" si="125"/>
        <v>10.110227976062124</v>
      </c>
      <c r="Y47" s="49">
        <f t="shared" si="125"/>
        <v>10.464085955224295</v>
      </c>
      <c r="Z47" s="49">
        <f t="shared" si="125"/>
        <v>10.830328963657145</v>
      </c>
      <c r="AA47" s="49">
        <f t="shared" si="125"/>
        <v>11.209390477385147</v>
      </c>
      <c r="AB47" s="49">
        <f t="shared" si="125"/>
        <v>11.601719144093627</v>
      </c>
      <c r="AC47" s="49">
        <f t="shared" si="125"/>
        <v>12.007779314136904</v>
      </c>
      <c r="AD47" s="49">
        <f t="shared" si="125"/>
        <v>222.78535001904768</v>
      </c>
      <c r="AE47" s="49">
        <f t="shared" si="125"/>
        <v>7.7974872506666681</v>
      </c>
      <c r="AF47" s="49">
        <f t="shared" si="125"/>
        <v>8.0703993044400022</v>
      </c>
      <c r="AG47" s="49">
        <f t="shared" si="125"/>
        <v>8.3528632800954039</v>
      </c>
      <c r="AH47" s="49">
        <f t="shared" si="125"/>
        <v>8.6452134948987425</v>
      </c>
      <c r="AI47" s="49">
        <f t="shared" si="125"/>
        <v>8.9477959672201983</v>
      </c>
      <c r="AJ47" s="49">
        <f t="shared" si="125"/>
        <v>9.2609688260729062</v>
      </c>
      <c r="AK47" s="49">
        <f t="shared" si="125"/>
        <v>9.5851027349854547</v>
      </c>
      <c r="AL47" s="49">
        <f t="shared" si="125"/>
        <v>9.9205813307099451</v>
      </c>
      <c r="AM47" s="49">
        <f t="shared" si="125"/>
        <v>10.267801677284796</v>
      </c>
      <c r="AN47" s="49">
        <f t="shared" si="125"/>
        <v>10.627174735989763</v>
      </c>
      <c r="AO47" s="49">
        <f t="shared" si="125"/>
        <v>10.999125851749405</v>
      </c>
      <c r="AP47" s="49">
        <f t="shared" si="125"/>
        <v>204.07138061744769</v>
      </c>
      <c r="AQ47" s="49">
        <f t="shared" si="125"/>
        <v>7.1424983216106686</v>
      </c>
      <c r="AR47" s="49">
        <f t="shared" si="125"/>
        <v>7.3924857628670422</v>
      </c>
      <c r="AS47" s="49">
        <f t="shared" si="125"/>
        <v>7.6512227645673905</v>
      </c>
      <c r="AT47" s="49">
        <f t="shared" si="125"/>
        <v>7.9190155613272486</v>
      </c>
      <c r="AU47" s="49">
        <f t="shared" si="125"/>
        <v>8.196181105973702</v>
      </c>
      <c r="AV47" s="49">
        <f t="shared" si="125"/>
        <v>8.4830474446827822</v>
      </c>
      <c r="AW47" s="49">
        <f t="shared" si="125"/>
        <v>8.7799541052466772</v>
      </c>
      <c r="AX47" s="49">
        <f t="shared" si="125"/>
        <v>9.0872524989303098</v>
      </c>
      <c r="AY47" s="49">
        <f t="shared" si="125"/>
        <v>9.4053063363928739</v>
      </c>
      <c r="AZ47" s="49">
        <f t="shared" si="125"/>
        <v>9.734492058166623</v>
      </c>
      <c r="BA47" s="49">
        <f t="shared" si="125"/>
        <v>10.075199280202455</v>
      </c>
      <c r="BB47" s="49">
        <f t="shared" si="125"/>
        <v>186.92938464558208</v>
      </c>
      <c r="BC47" s="49">
        <f t="shared" si="125"/>
        <v>6.5425284625953726</v>
      </c>
      <c r="BD47" s="49">
        <f t="shared" si="125"/>
        <v>6.7715169587862105</v>
      </c>
      <c r="BE47" s="49">
        <f t="shared" si="125"/>
        <v>7.0085200523437301</v>
      </c>
      <c r="BF47" s="49">
        <f t="shared" si="125"/>
        <v>7.2538182541757603</v>
      </c>
      <c r="BG47" s="49">
        <f t="shared" si="125"/>
        <v>7.5077018930719115</v>
      </c>
      <c r="BH47" s="49">
        <f t="shared" si="125"/>
        <v>7.7704714593294284</v>
      </c>
      <c r="BI47" s="49">
        <f t="shared" si="125"/>
        <v>8.042437960405957</v>
      </c>
      <c r="BJ47" s="49">
        <f t="shared" si="125"/>
        <v>8.3239232890201649</v>
      </c>
      <c r="BK47" s="49">
        <f t="shared" si="125"/>
        <v>8.615260604135873</v>
      </c>
      <c r="BL47" s="49">
        <f t="shared" si="125"/>
        <v>8.9167947252806279</v>
      </c>
      <c r="BM47" s="49">
        <f t="shared" si="125"/>
        <v>9.2288825406654489</v>
      </c>
    </row>
    <row r="48" spans="1:65" ht="15" customHeight="1" x14ac:dyDescent="0.45">
      <c r="A48" s="82"/>
      <c r="B48" t="s">
        <v>333</v>
      </c>
      <c r="R48" s="83">
        <f>R42*R36</f>
        <v>11.86208292757423</v>
      </c>
      <c r="S48" s="83">
        <f t="shared" ref="S48:AC48" si="126">S42*S36</f>
        <v>12.217945415401456</v>
      </c>
      <c r="T48" s="83">
        <f t="shared" si="126"/>
        <v>12.584483777863499</v>
      </c>
      <c r="U48" s="83">
        <f t="shared" si="126"/>
        <v>12.962018291199405</v>
      </c>
      <c r="V48" s="83">
        <f t="shared" si="126"/>
        <v>13.350878839935387</v>
      </c>
      <c r="W48" s="83">
        <f t="shared" si="126"/>
        <v>13.75140520513345</v>
      </c>
      <c r="X48" s="83">
        <f t="shared" si="126"/>
        <v>14.16394736128745</v>
      </c>
      <c r="Y48" s="83">
        <f t="shared" si="126"/>
        <v>14.588865782126074</v>
      </c>
      <c r="Z48" s="83">
        <f t="shared" si="126"/>
        <v>15.026531755589856</v>
      </c>
      <c r="AA48" s="83">
        <f t="shared" si="126"/>
        <v>15.477327708257553</v>
      </c>
      <c r="AB48" s="83">
        <f t="shared" si="126"/>
        <v>15.941647539505279</v>
      </c>
      <c r="AC48" s="83">
        <f t="shared" si="126"/>
        <v>16.419896965690434</v>
      </c>
      <c r="AD48" s="49">
        <f t="shared" si="125"/>
        <v>10.865667961657994</v>
      </c>
      <c r="AE48" s="49">
        <f t="shared" ref="AE48" si="127">AE$45*S48</f>
        <v>11.191638000507734</v>
      </c>
      <c r="AF48" s="49">
        <f t="shared" ref="AF48" si="128">AF$45*T48</f>
        <v>11.527387140522965</v>
      </c>
      <c r="AG48" s="49">
        <f t="shared" ref="AG48" si="129">AG$45*U48</f>
        <v>11.873208754738656</v>
      </c>
      <c r="AH48" s="49">
        <f t="shared" ref="AH48" si="130">AH$45*V48</f>
        <v>12.229405017380815</v>
      </c>
      <c r="AI48" s="49">
        <f t="shared" ref="AI48" si="131">AI$45*W48</f>
        <v>12.59628716790224</v>
      </c>
      <c r="AJ48" s="49">
        <f t="shared" ref="AJ48" si="132">AJ$45*X48</f>
        <v>12.974175782939305</v>
      </c>
      <c r="AK48" s="49">
        <f t="shared" ref="AK48" si="133">AK$45*Y48</f>
        <v>13.363401056427485</v>
      </c>
      <c r="AL48" s="49">
        <f t="shared" ref="AL48" si="134">AL$45*Z48</f>
        <v>13.764303088120309</v>
      </c>
      <c r="AM48" s="49">
        <f t="shared" ref="AM48" si="135">AM$45*AA48</f>
        <v>14.177232180763919</v>
      </c>
      <c r="AN48" s="49">
        <f t="shared" ref="AN48" si="136">AN$45*AB48</f>
        <v>14.602549146186837</v>
      </c>
      <c r="AO48" s="49">
        <f t="shared" ref="AO48" si="137">AO$45*AC48</f>
        <v>15.040625620572438</v>
      </c>
      <c r="AP48" s="49">
        <f t="shared" ref="AP48" si="138">AP$45*AD48</f>
        <v>9.9529518528787229</v>
      </c>
      <c r="AQ48" s="49">
        <f t="shared" ref="AQ48" si="139">AQ$45*AE48</f>
        <v>10.251540408465084</v>
      </c>
      <c r="AR48" s="49">
        <f t="shared" ref="AR48" si="140">AR$45*AF48</f>
        <v>10.559086620719036</v>
      </c>
      <c r="AS48" s="49">
        <f t="shared" ref="AS48" si="141">AS$45*AG48</f>
        <v>10.875859219340608</v>
      </c>
      <c r="AT48" s="49">
        <f t="shared" ref="AT48" si="142">AT$45*AH48</f>
        <v>11.202134995920828</v>
      </c>
      <c r="AU48" s="49">
        <f t="shared" ref="AU48" si="143">AU$45*AI48</f>
        <v>11.538199045798452</v>
      </c>
      <c r="AV48" s="49">
        <f t="shared" ref="AV48" si="144">AV$45*AJ48</f>
        <v>11.884345017172404</v>
      </c>
      <c r="AW48" s="49">
        <f t="shared" ref="AW48" si="145">AW$45*AK48</f>
        <v>12.240875367687575</v>
      </c>
      <c r="AX48" s="49">
        <f t="shared" ref="AX48" si="146">AX$45*AL48</f>
        <v>12.608101628718204</v>
      </c>
      <c r="AY48" s="49">
        <f t="shared" ref="AY48" si="147">AY$45*AM48</f>
        <v>12.986344677579751</v>
      </c>
      <c r="AZ48" s="49">
        <f t="shared" ref="AZ48" si="148">AZ$45*AN48</f>
        <v>13.375935017907143</v>
      </c>
      <c r="BA48" s="49">
        <f t="shared" ref="BA48" si="149">BA$45*AO48</f>
        <v>13.777213068444354</v>
      </c>
      <c r="BB48" s="49">
        <f t="shared" ref="BB48" si="150">BB$45*AP48</f>
        <v>9.1169038972369112</v>
      </c>
      <c r="BC48" s="49">
        <f t="shared" ref="BC48" si="151">BC$45*AQ48</f>
        <v>9.3904110141540169</v>
      </c>
      <c r="BD48" s="49">
        <f t="shared" ref="BD48" si="152">BD$45*AR48</f>
        <v>9.6721233445786368</v>
      </c>
      <c r="BE48" s="49">
        <f t="shared" ref="BE48" si="153">BE$45*AS48</f>
        <v>9.9622870449159979</v>
      </c>
      <c r="BF48" s="49">
        <f t="shared" ref="BF48" si="154">BF$45*AT48</f>
        <v>10.261155656263478</v>
      </c>
      <c r="BG48" s="49">
        <f t="shared" ref="BG48" si="155">BG$45*AU48</f>
        <v>10.568990325951383</v>
      </c>
      <c r="BH48" s="49">
        <f t="shared" ref="BH48" si="156">BH$45*AV48</f>
        <v>10.886060035729923</v>
      </c>
      <c r="BI48" s="49">
        <f t="shared" ref="BI48" si="157">BI$45*AW48</f>
        <v>11.21264183680182</v>
      </c>
      <c r="BJ48" s="49">
        <f t="shared" ref="BJ48" si="158">BJ$45*AX48</f>
        <v>11.549021091905875</v>
      </c>
      <c r="BK48" s="49">
        <f t="shared" ref="BK48" si="159">BK$45*AY48</f>
        <v>11.895491724663053</v>
      </c>
      <c r="BL48" s="49">
        <f t="shared" ref="BL48" si="160">BL$45*AZ48</f>
        <v>12.252356476402943</v>
      </c>
      <c r="BM48" s="49">
        <f t="shared" ref="BM48" si="161">BM$45*BA48</f>
        <v>12.619927170695028</v>
      </c>
    </row>
    <row r="49" spans="1:71" ht="15" customHeight="1" x14ac:dyDescent="0.45">
      <c r="A49" s="82"/>
      <c r="B49" t="s">
        <v>334</v>
      </c>
      <c r="AD49" s="83">
        <f>AD42*AD36</f>
        <v>14.375619793461976</v>
      </c>
      <c r="AE49" s="83">
        <f t="shared" ref="AE49:AO49" si="162">AE42*AE36</f>
        <v>14.735010288298525</v>
      </c>
      <c r="AF49" s="83">
        <f t="shared" si="162"/>
        <v>15.103385545505988</v>
      </c>
      <c r="AG49" s="83">
        <f t="shared" si="162"/>
        <v>15.480970184143636</v>
      </c>
      <c r="AH49" s="83">
        <f t="shared" si="162"/>
        <v>15.867994438747228</v>
      </c>
      <c r="AI49" s="83">
        <f t="shared" si="162"/>
        <v>16.264694299715913</v>
      </c>
      <c r="AJ49" s="83">
        <f t="shared" si="162"/>
        <v>16.671311657208808</v>
      </c>
      <c r="AK49" s="83">
        <f t="shared" si="162"/>
        <v>17.08809444863903</v>
      </c>
      <c r="AL49" s="83">
        <f t="shared" si="162"/>
        <v>17.515296809855005</v>
      </c>
      <c r="AM49" s="83">
        <f t="shared" si="162"/>
        <v>17.95317923010138</v>
      </c>
      <c r="AN49" s="83">
        <f t="shared" si="162"/>
        <v>18.402008710853917</v>
      </c>
      <c r="AO49" s="83">
        <f t="shared" si="162"/>
        <v>18.862058928625263</v>
      </c>
      <c r="AP49" s="49">
        <f t="shared" ref="AP49" si="163">AP$45*AD49</f>
        <v>13.16806773081117</v>
      </c>
      <c r="AQ49" s="49">
        <f t="shared" ref="AQ49" si="164">AQ$45*AE49</f>
        <v>13.49726942408145</v>
      </c>
      <c r="AR49" s="49">
        <f t="shared" ref="AR49" si="165">AR$45*AF49</f>
        <v>13.834701159683485</v>
      </c>
      <c r="AS49" s="49">
        <f t="shared" ref="AS49" si="166">AS$45*AG49</f>
        <v>14.180568688675571</v>
      </c>
      <c r="AT49" s="49">
        <f t="shared" ref="AT49" si="167">AT$45*AH49</f>
        <v>14.535082905892462</v>
      </c>
      <c r="AU49" s="49">
        <f t="shared" ref="AU49" si="168">AU$45*AI49</f>
        <v>14.898459978539776</v>
      </c>
      <c r="AV49" s="49">
        <f t="shared" ref="AV49" si="169">AV$45*AJ49</f>
        <v>15.270921478003268</v>
      </c>
      <c r="AW49" s="49">
        <f t="shared" ref="AW49" si="170">AW$45*AK49</f>
        <v>15.652694514953351</v>
      </c>
      <c r="AX49" s="49">
        <f t="shared" ref="AX49" si="171">AX$45*AL49</f>
        <v>16.044011877827185</v>
      </c>
      <c r="AY49" s="49">
        <f t="shared" ref="AY49" si="172">AY$45*AM49</f>
        <v>16.445112174772866</v>
      </c>
      <c r="AZ49" s="49">
        <f t="shared" ref="AZ49" si="173">AZ$45*AN49</f>
        <v>16.856239979142188</v>
      </c>
      <c r="BA49" s="49">
        <f t="shared" ref="BA49" si="174">BA$45*AO49</f>
        <v>17.277645978620743</v>
      </c>
      <c r="BB49" s="49">
        <f t="shared" ref="BB49" si="175">BB$45*AP49</f>
        <v>12.061950041423033</v>
      </c>
      <c r="BC49" s="49">
        <f t="shared" ref="BC49" si="176">BC$45*AQ49</f>
        <v>12.363498792458609</v>
      </c>
      <c r="BD49" s="49">
        <f t="shared" ref="BD49" si="177">BD$45*AR49</f>
        <v>12.672586262270073</v>
      </c>
      <c r="BE49" s="49">
        <f t="shared" ref="BE49" si="178">BE$45*AS49</f>
        <v>12.989400918826824</v>
      </c>
      <c r="BF49" s="49">
        <f t="shared" ref="BF49" si="179">BF$45*AT49</f>
        <v>13.314135941797495</v>
      </c>
      <c r="BG49" s="49">
        <f t="shared" ref="BG49" si="180">BG$45*AU49</f>
        <v>13.646989340342435</v>
      </c>
      <c r="BH49" s="49">
        <f t="shared" ref="BH49" si="181">BH$45*AV49</f>
        <v>13.988164073850994</v>
      </c>
      <c r="BI49" s="49">
        <f t="shared" ref="BI49" si="182">BI$45*AW49</f>
        <v>14.33786817569727</v>
      </c>
      <c r="BJ49" s="49">
        <f t="shared" ref="BJ49" si="183">BJ$45*AX49</f>
        <v>14.696314880089702</v>
      </c>
      <c r="BK49" s="49">
        <f t="shared" ref="BK49" si="184">BK$45*AY49</f>
        <v>15.063722752091946</v>
      </c>
      <c r="BL49" s="49">
        <f t="shared" ref="BL49" si="185">BL$45*AZ49</f>
        <v>15.440315820894245</v>
      </c>
      <c r="BM49" s="49">
        <f t="shared" ref="BM49" si="186">BM$45*BA49</f>
        <v>15.826323716416601</v>
      </c>
    </row>
    <row r="50" spans="1:71" ht="15" customHeight="1" x14ac:dyDescent="0.45">
      <c r="A50" s="82"/>
      <c r="B50" t="s">
        <v>335</v>
      </c>
      <c r="AP50" s="83">
        <f>AP42*AP36</f>
        <v>19.720282609877714</v>
      </c>
      <c r="AQ50" s="83">
        <f t="shared" ref="AQ50:BA50" si="187">AQ42*AQ36</f>
        <v>20.213289675124656</v>
      </c>
      <c r="AR50" s="83">
        <f t="shared" si="187"/>
        <v>20.718621917002771</v>
      </c>
      <c r="AS50" s="83">
        <f t="shared" si="187"/>
        <v>21.23658746492784</v>
      </c>
      <c r="AT50" s="83">
        <f t="shared" si="187"/>
        <v>21.767502151551035</v>
      </c>
      <c r="AU50" s="83">
        <f t="shared" si="187"/>
        <v>22.311689705339809</v>
      </c>
      <c r="AV50" s="83">
        <f t="shared" si="187"/>
        <v>22.869481947973309</v>
      </c>
      <c r="AW50" s="83">
        <f t="shared" si="187"/>
        <v>23.441218996672639</v>
      </c>
      <c r="AX50" s="83">
        <f t="shared" si="187"/>
        <v>24.027249471589457</v>
      </c>
      <c r="AY50" s="83">
        <f t="shared" si="187"/>
        <v>24.627930708379193</v>
      </c>
      <c r="AZ50" s="83">
        <f t="shared" si="187"/>
        <v>25.243628976088669</v>
      </c>
      <c r="BA50" s="83">
        <f t="shared" si="187"/>
        <v>25.874719700490889</v>
      </c>
      <c r="BB50" s="49">
        <f t="shared" ref="BB50" si="188">BB$45*AP50</f>
        <v>18.063778870647987</v>
      </c>
      <c r="BC50" s="49">
        <f t="shared" ref="BC50" si="189">BC$45*AQ50</f>
        <v>18.515373342414186</v>
      </c>
      <c r="BD50" s="49">
        <f t="shared" ref="BD50" si="190">BD$45*AR50</f>
        <v>18.97825767597454</v>
      </c>
      <c r="BE50" s="49">
        <f t="shared" ref="BE50" si="191">BE$45*AS50</f>
        <v>19.452714117873903</v>
      </c>
      <c r="BF50" s="49">
        <f t="shared" ref="BF50" si="192">BF$45*AT50</f>
        <v>19.93903197082075</v>
      </c>
      <c r="BG50" s="49">
        <f t="shared" ref="BG50" si="193">BG$45*AU50</f>
        <v>20.437507770091266</v>
      </c>
      <c r="BH50" s="49">
        <f t="shared" ref="BH50" si="194">BH$45*AV50</f>
        <v>20.948445464343553</v>
      </c>
      <c r="BI50" s="49">
        <f t="shared" ref="BI50" si="195">BI$45*AW50</f>
        <v>21.47215660095214</v>
      </c>
      <c r="BJ50" s="49">
        <f t="shared" ref="BJ50" si="196">BJ$45*AX50</f>
        <v>22.008960515975943</v>
      </c>
      <c r="BK50" s="49">
        <f t="shared" ref="BK50" si="197">BK$45*AY50</f>
        <v>22.559184528875342</v>
      </c>
      <c r="BL50" s="49">
        <f t="shared" ref="BL50" si="198">BL$45*AZ50</f>
        <v>23.12316414209722</v>
      </c>
      <c r="BM50" s="49">
        <f t="shared" ref="BM50" si="199">BM$45*BA50</f>
        <v>23.701243245649657</v>
      </c>
    </row>
    <row r="51" spans="1:71" ht="15" customHeight="1" x14ac:dyDescent="0.45">
      <c r="A51" s="82"/>
      <c r="B51" t="s">
        <v>336</v>
      </c>
      <c r="BB51" s="83">
        <f>BB42*BB36</f>
        <v>27.052019446863227</v>
      </c>
      <c r="BC51" s="83">
        <f t="shared" ref="BC51:BM51" si="200">BC42*BC36</f>
        <v>27.728319933034808</v>
      </c>
      <c r="BD51" s="83">
        <f t="shared" si="200"/>
        <v>28.421527931360679</v>
      </c>
      <c r="BE51" s="83">
        <f t="shared" si="200"/>
        <v>29.132066129644691</v>
      </c>
      <c r="BF51" s="83">
        <f t="shared" si="200"/>
        <v>29.860367782885813</v>
      </c>
      <c r="BG51" s="83">
        <f t="shared" si="200"/>
        <v>30.606876977457958</v>
      </c>
      <c r="BH51" s="83">
        <f t="shared" si="200"/>
        <v>31.372048901894409</v>
      </c>
      <c r="BI51" s="83">
        <f t="shared" si="200"/>
        <v>32.156350124441772</v>
      </c>
      <c r="BJ51" s="83">
        <f t="shared" si="200"/>
        <v>32.960258877552818</v>
      </c>
      <c r="BK51" s="83">
        <f t="shared" si="200"/>
        <v>33.784265349491633</v>
      </c>
      <c r="BL51" s="83">
        <f t="shared" si="200"/>
        <v>34.628871983228926</v>
      </c>
      <c r="BM51" s="83">
        <f t="shared" si="200"/>
        <v>35.494593782809645</v>
      </c>
    </row>
    <row r="52" spans="1:71" ht="15" customHeight="1" x14ac:dyDescent="0.45">
      <c r="A52" s="82"/>
      <c r="B52" t="s">
        <v>338</v>
      </c>
      <c r="F52" s="49">
        <f>SUM(F47:F51)</f>
        <v>265.51904761904768</v>
      </c>
      <c r="G52" s="49">
        <f t="shared" ref="G52:BM52" si="201">SUM(G47:G51)</f>
        <v>9.2931666666666679</v>
      </c>
      <c r="H52" s="49">
        <f t="shared" si="201"/>
        <v>9.618427500000001</v>
      </c>
      <c r="I52" s="49">
        <f t="shared" si="201"/>
        <v>9.9550724625000022</v>
      </c>
      <c r="J52" s="49">
        <f t="shared" si="201"/>
        <v>10.303499998687503</v>
      </c>
      <c r="K52" s="49">
        <f t="shared" si="201"/>
        <v>10.664122498641564</v>
      </c>
      <c r="L52" s="49">
        <f t="shared" si="201"/>
        <v>11.037366786094021</v>
      </c>
      <c r="M52" s="49">
        <f t="shared" si="201"/>
        <v>11.423674623607308</v>
      </c>
      <c r="N52" s="49">
        <f t="shared" si="201"/>
        <v>11.823503235433565</v>
      </c>
      <c r="O52" s="49">
        <f t="shared" si="201"/>
        <v>12.237325848673741</v>
      </c>
      <c r="P52" s="49">
        <f t="shared" si="201"/>
        <v>12.665632253377321</v>
      </c>
      <c r="Q52" s="49">
        <f t="shared" si="201"/>
        <v>13.108929382245528</v>
      </c>
      <c r="R52" s="49">
        <f t="shared" si="201"/>
        <v>255.07753054662192</v>
      </c>
      <c r="S52" s="49">
        <f t="shared" si="201"/>
        <v>20.730486082068126</v>
      </c>
      <c r="T52" s="49">
        <f t="shared" si="201"/>
        <v>21.3949633678635</v>
      </c>
      <c r="U52" s="49">
        <f t="shared" si="201"/>
        <v>22.080864666849408</v>
      </c>
      <c r="V52" s="49">
        <f t="shared" si="201"/>
        <v>22.788884838733139</v>
      </c>
      <c r="W52" s="49">
        <f t="shared" si="201"/>
        <v>23.519741413889122</v>
      </c>
      <c r="X52" s="49">
        <f t="shared" si="201"/>
        <v>24.274175337349575</v>
      </c>
      <c r="Y52" s="49">
        <f t="shared" si="201"/>
        <v>25.052951737350369</v>
      </c>
      <c r="Z52" s="49">
        <f t="shared" si="201"/>
        <v>25.856860719247003</v>
      </c>
      <c r="AA52" s="49">
        <f t="shared" si="201"/>
        <v>26.6867181856427</v>
      </c>
      <c r="AB52" s="49">
        <f t="shared" si="201"/>
        <v>27.543366683598904</v>
      </c>
      <c r="AC52" s="49">
        <f t="shared" si="201"/>
        <v>28.427676279827338</v>
      </c>
      <c r="AD52" s="49">
        <f t="shared" si="201"/>
        <v>248.02663777416765</v>
      </c>
      <c r="AE52" s="49">
        <f t="shared" si="201"/>
        <v>33.724135539472925</v>
      </c>
      <c r="AF52" s="49">
        <f t="shared" si="201"/>
        <v>34.701171990468957</v>
      </c>
      <c r="AG52" s="49">
        <f t="shared" si="201"/>
        <v>35.707042218977698</v>
      </c>
      <c r="AH52" s="49">
        <f t="shared" si="201"/>
        <v>36.742612951026786</v>
      </c>
      <c r="AI52" s="49">
        <f t="shared" si="201"/>
        <v>37.808777434838348</v>
      </c>
      <c r="AJ52" s="49">
        <f t="shared" si="201"/>
        <v>38.906456266221014</v>
      </c>
      <c r="AK52" s="49">
        <f t="shared" si="201"/>
        <v>40.036598240051973</v>
      </c>
      <c r="AL52" s="49">
        <f t="shared" si="201"/>
        <v>41.20018122868526</v>
      </c>
      <c r="AM52" s="49">
        <f t="shared" si="201"/>
        <v>42.398213088150101</v>
      </c>
      <c r="AN52" s="49">
        <f t="shared" si="201"/>
        <v>43.63173259303052</v>
      </c>
      <c r="AO52" s="49">
        <f t="shared" si="201"/>
        <v>44.901810400947106</v>
      </c>
      <c r="AP52" s="49">
        <f t="shared" si="201"/>
        <v>246.91268281101532</v>
      </c>
      <c r="AQ52" s="49">
        <f t="shared" si="201"/>
        <v>51.104597829281857</v>
      </c>
      <c r="AR52" s="49">
        <f t="shared" si="201"/>
        <v>52.504895460272337</v>
      </c>
      <c r="AS52" s="49">
        <f t="shared" si="201"/>
        <v>53.944238137511405</v>
      </c>
      <c r="AT52" s="49">
        <f t="shared" si="201"/>
        <v>55.423735614691573</v>
      </c>
      <c r="AU52" s="49">
        <f t="shared" si="201"/>
        <v>56.944529835651743</v>
      </c>
      <c r="AV52" s="49">
        <f t="shared" si="201"/>
        <v>58.507795887831762</v>
      </c>
      <c r="AW52" s="49">
        <f t="shared" si="201"/>
        <v>60.114742984560245</v>
      </c>
      <c r="AX52" s="49">
        <f t="shared" si="201"/>
        <v>61.766615477065159</v>
      </c>
      <c r="AY52" s="49">
        <f t="shared" si="201"/>
        <v>63.46469389712469</v>
      </c>
      <c r="AZ52" s="49">
        <f t="shared" si="201"/>
        <v>65.210296031304622</v>
      </c>
      <c r="BA52" s="49">
        <f t="shared" si="201"/>
        <v>67.004778027758434</v>
      </c>
      <c r="BB52" s="49">
        <f t="shared" si="201"/>
        <v>253.22403690175324</v>
      </c>
      <c r="BC52" s="49">
        <f t="shared" si="201"/>
        <v>74.540131544656987</v>
      </c>
      <c r="BD52" s="49">
        <f t="shared" si="201"/>
        <v>76.516012172970136</v>
      </c>
      <c r="BE52" s="49">
        <f t="shared" si="201"/>
        <v>78.544988263605148</v>
      </c>
      <c r="BF52" s="49">
        <f t="shared" si="201"/>
        <v>80.628509605943293</v>
      </c>
      <c r="BG52" s="49">
        <f t="shared" si="201"/>
        <v>82.76806630691496</v>
      </c>
      <c r="BH52" s="49">
        <f t="shared" si="201"/>
        <v>84.965189935148317</v>
      </c>
      <c r="BI52" s="49">
        <f t="shared" si="201"/>
        <v>87.22145469829897</v>
      </c>
      <c r="BJ52" s="49">
        <f t="shared" si="201"/>
        <v>89.538478654544505</v>
      </c>
      <c r="BK52" s="49">
        <f t="shared" si="201"/>
        <v>91.917924959257846</v>
      </c>
      <c r="BL52" s="49">
        <f t="shared" si="201"/>
        <v>94.36150314790396</v>
      </c>
      <c r="BM52" s="49">
        <f t="shared" si="201"/>
        <v>96.870970456236378</v>
      </c>
    </row>
    <row r="53" spans="1:71" ht="15" customHeight="1" x14ac:dyDescent="0.45">
      <c r="A53" s="82"/>
    </row>
    <row r="54" spans="1:71" ht="15" customHeight="1" x14ac:dyDescent="0.45">
      <c r="A54" s="82"/>
      <c r="B54" t="s">
        <v>304</v>
      </c>
      <c r="E54" s="54">
        <v>12</v>
      </c>
    </row>
    <row r="55" spans="1:71" ht="15" customHeight="1" x14ac:dyDescent="0.45">
      <c r="A55" s="82"/>
    </row>
    <row r="56" spans="1:71" ht="15" customHeight="1" x14ac:dyDescent="0.4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71" ht="15" customHeight="1" x14ac:dyDescent="0.45">
      <c r="A57" s="82"/>
      <c r="B57" s="84" t="s">
        <v>132</v>
      </c>
      <c r="C57">
        <v>1</v>
      </c>
      <c r="F57" s="49">
        <f ca="1">IF(F$56=$B57,OFFSET(F$46,$C57,0)/12,E57)</f>
        <v>22.126587301587307</v>
      </c>
      <c r="G57" s="49">
        <f t="shared" ref="G57:BM61" ca="1" si="202">IF(G$56=$B57,OFFSET(G$46,$C57,0)/12,F57)</f>
        <v>22.126587301587307</v>
      </c>
      <c r="H57" s="49">
        <f t="shared" ca="1" si="202"/>
        <v>22.126587301587307</v>
      </c>
      <c r="I57" s="49">
        <f t="shared" ca="1" si="202"/>
        <v>22.126587301587307</v>
      </c>
      <c r="J57" s="49">
        <f t="shared" ca="1" si="202"/>
        <v>22.126587301587307</v>
      </c>
      <c r="K57" s="49">
        <f t="shared" ca="1" si="202"/>
        <v>22.126587301587307</v>
      </c>
      <c r="L57" s="49">
        <f t="shared" ca="1" si="202"/>
        <v>22.126587301587307</v>
      </c>
      <c r="M57" s="49">
        <f t="shared" ca="1" si="202"/>
        <v>22.126587301587307</v>
      </c>
      <c r="N57" s="49">
        <f t="shared" ca="1" si="202"/>
        <v>22.126587301587307</v>
      </c>
      <c r="O57" s="49">
        <f t="shared" ca="1" si="202"/>
        <v>22.126587301587307</v>
      </c>
      <c r="P57" s="49">
        <f t="shared" ca="1" si="202"/>
        <v>22.126587301587307</v>
      </c>
      <c r="Q57" s="49">
        <f t="shared" ca="1" si="202"/>
        <v>22.126587301587307</v>
      </c>
      <c r="R57" s="49">
        <f t="shared" ca="1" si="202"/>
        <v>20.267953968253973</v>
      </c>
      <c r="S57" s="49">
        <f t="shared" ca="1" si="202"/>
        <v>20.267953968253973</v>
      </c>
      <c r="T57" s="49">
        <f t="shared" ca="1" si="202"/>
        <v>20.267953968253973</v>
      </c>
      <c r="U57" s="49">
        <f t="shared" ca="1" si="202"/>
        <v>20.267953968253973</v>
      </c>
      <c r="V57" s="49">
        <f t="shared" ca="1" si="202"/>
        <v>20.267953968253973</v>
      </c>
      <c r="W57" s="49">
        <f t="shared" ca="1" si="202"/>
        <v>20.267953968253973</v>
      </c>
      <c r="X57" s="49">
        <f t="shared" ca="1" si="202"/>
        <v>20.267953968253973</v>
      </c>
      <c r="Y57" s="49">
        <f t="shared" ca="1" si="202"/>
        <v>20.267953968253973</v>
      </c>
      <c r="Z57" s="49">
        <f t="shared" ca="1" si="202"/>
        <v>20.267953968253973</v>
      </c>
      <c r="AA57" s="49">
        <f t="shared" ca="1" si="202"/>
        <v>20.267953968253973</v>
      </c>
      <c r="AB57" s="49">
        <f t="shared" ca="1" si="202"/>
        <v>20.267953968253973</v>
      </c>
      <c r="AC57" s="49">
        <f t="shared" ca="1" si="202"/>
        <v>20.267953968253973</v>
      </c>
      <c r="AD57" s="49">
        <f t="shared" ca="1" si="202"/>
        <v>18.565445834920641</v>
      </c>
      <c r="AE57" s="49">
        <f t="shared" ca="1" si="202"/>
        <v>18.565445834920641</v>
      </c>
      <c r="AF57" s="49">
        <f t="shared" ca="1" si="202"/>
        <v>18.565445834920641</v>
      </c>
      <c r="AG57" s="49">
        <f t="shared" ca="1" si="202"/>
        <v>18.565445834920641</v>
      </c>
      <c r="AH57" s="49">
        <f t="shared" ca="1" si="202"/>
        <v>18.565445834920641</v>
      </c>
      <c r="AI57" s="49">
        <f t="shared" ca="1" si="202"/>
        <v>18.565445834920641</v>
      </c>
      <c r="AJ57" s="49">
        <f t="shared" ca="1" si="202"/>
        <v>18.565445834920641</v>
      </c>
      <c r="AK57" s="49">
        <f t="shared" ca="1" si="202"/>
        <v>18.565445834920641</v>
      </c>
      <c r="AL57" s="49">
        <f t="shared" ca="1" si="202"/>
        <v>18.565445834920641</v>
      </c>
      <c r="AM57" s="49">
        <f t="shared" ca="1" si="202"/>
        <v>18.565445834920641</v>
      </c>
      <c r="AN57" s="49">
        <f t="shared" ca="1" si="202"/>
        <v>18.565445834920641</v>
      </c>
      <c r="AO57" s="49">
        <f t="shared" ca="1" si="202"/>
        <v>18.565445834920641</v>
      </c>
      <c r="AP57" s="49">
        <f t="shared" ca="1" si="202"/>
        <v>17.005948384787306</v>
      </c>
      <c r="AQ57" s="49">
        <f t="shared" ca="1" si="202"/>
        <v>17.005948384787306</v>
      </c>
      <c r="AR57" s="49">
        <f t="shared" ca="1" si="202"/>
        <v>17.005948384787306</v>
      </c>
      <c r="AS57" s="49">
        <f t="shared" ca="1" si="202"/>
        <v>17.005948384787306</v>
      </c>
      <c r="AT57" s="49">
        <f t="shared" ca="1" si="202"/>
        <v>17.005948384787306</v>
      </c>
      <c r="AU57" s="49">
        <f t="shared" ca="1" si="202"/>
        <v>17.005948384787306</v>
      </c>
      <c r="AV57" s="49">
        <f t="shared" ca="1" si="202"/>
        <v>17.005948384787306</v>
      </c>
      <c r="AW57" s="49">
        <f t="shared" ca="1" si="202"/>
        <v>17.005948384787306</v>
      </c>
      <c r="AX57" s="49">
        <f t="shared" ca="1" si="202"/>
        <v>17.005948384787306</v>
      </c>
      <c r="AY57" s="49">
        <f t="shared" ca="1" si="202"/>
        <v>17.005948384787306</v>
      </c>
      <c r="AZ57" s="49">
        <f t="shared" ca="1" si="202"/>
        <v>17.005948384787306</v>
      </c>
      <c r="BA57" s="49">
        <f t="shared" ca="1" si="202"/>
        <v>17.005948384787306</v>
      </c>
      <c r="BB57" s="49">
        <f t="shared" ca="1" si="202"/>
        <v>15.577448720465172</v>
      </c>
      <c r="BC57" s="49">
        <f t="shared" ca="1" si="202"/>
        <v>15.577448720465172</v>
      </c>
      <c r="BD57" s="49">
        <f t="shared" ca="1" si="202"/>
        <v>15.577448720465172</v>
      </c>
      <c r="BE57" s="49">
        <f t="shared" ca="1" si="202"/>
        <v>15.577448720465172</v>
      </c>
      <c r="BF57" s="49">
        <f t="shared" ca="1" si="202"/>
        <v>15.577448720465172</v>
      </c>
      <c r="BG57" s="49">
        <f t="shared" ca="1" si="202"/>
        <v>15.577448720465172</v>
      </c>
      <c r="BH57" s="49">
        <f t="shared" ca="1" si="202"/>
        <v>15.577448720465172</v>
      </c>
      <c r="BI57" s="49">
        <f t="shared" ca="1" si="202"/>
        <v>15.577448720465172</v>
      </c>
      <c r="BJ57" s="49">
        <f t="shared" ca="1" si="202"/>
        <v>15.577448720465172</v>
      </c>
      <c r="BK57" s="49">
        <f t="shared" ca="1" si="202"/>
        <v>15.577448720465172</v>
      </c>
      <c r="BL57" s="49">
        <f t="shared" ca="1" si="202"/>
        <v>15.577448720465172</v>
      </c>
      <c r="BM57" s="49">
        <f t="shared" ca="1" si="202"/>
        <v>15.577448720465172</v>
      </c>
    </row>
    <row r="58" spans="1:71" ht="15" customHeight="1" x14ac:dyDescent="0.45">
      <c r="A58" s="82"/>
      <c r="B58" s="84" t="s">
        <v>133</v>
      </c>
      <c r="C58">
        <v>1</v>
      </c>
      <c r="G58" s="49">
        <f t="shared" ca="1" si="202"/>
        <v>0.77443055555555562</v>
      </c>
      <c r="H58" s="49">
        <f t="shared" ca="1" si="202"/>
        <v>0.77443055555555562</v>
      </c>
      <c r="I58" s="49">
        <f t="shared" ca="1" si="202"/>
        <v>0.77443055555555562</v>
      </c>
      <c r="J58" s="49">
        <f t="shared" ca="1" si="202"/>
        <v>0.77443055555555562</v>
      </c>
      <c r="K58" s="49">
        <f t="shared" ca="1" si="202"/>
        <v>0.77443055555555562</v>
      </c>
      <c r="L58" s="49">
        <f t="shared" ca="1" si="202"/>
        <v>0.77443055555555562</v>
      </c>
      <c r="M58" s="49">
        <f t="shared" ca="1" si="202"/>
        <v>0.77443055555555562</v>
      </c>
      <c r="N58" s="49">
        <f t="shared" ca="1" si="202"/>
        <v>0.77443055555555562</v>
      </c>
      <c r="O58" s="49">
        <f t="shared" ca="1" si="202"/>
        <v>0.77443055555555562</v>
      </c>
      <c r="P58" s="49">
        <f t="shared" ca="1" si="202"/>
        <v>0.77443055555555562</v>
      </c>
      <c r="Q58" s="49">
        <f t="shared" ca="1" si="202"/>
        <v>0.77443055555555562</v>
      </c>
      <c r="R58" s="49">
        <f t="shared" ca="1" si="202"/>
        <v>0.77443055555555562</v>
      </c>
      <c r="S58" s="49">
        <f t="shared" ca="1" si="202"/>
        <v>0.70937838888888904</v>
      </c>
      <c r="T58" s="49">
        <f t="shared" ca="1" si="202"/>
        <v>0.70937838888888904</v>
      </c>
      <c r="U58" s="49">
        <f t="shared" ca="1" si="202"/>
        <v>0.70937838888888904</v>
      </c>
      <c r="V58" s="49">
        <f t="shared" ca="1" si="202"/>
        <v>0.70937838888888904</v>
      </c>
      <c r="W58" s="49">
        <f t="shared" ca="1" si="202"/>
        <v>0.70937838888888904</v>
      </c>
      <c r="X58" s="49">
        <f t="shared" ca="1" si="202"/>
        <v>0.70937838888888904</v>
      </c>
      <c r="Y58" s="49">
        <f t="shared" ca="1" si="202"/>
        <v>0.70937838888888904</v>
      </c>
      <c r="Z58" s="49">
        <f t="shared" ca="1" si="202"/>
        <v>0.70937838888888904</v>
      </c>
      <c r="AA58" s="49">
        <f t="shared" ca="1" si="202"/>
        <v>0.70937838888888904</v>
      </c>
      <c r="AB58" s="49">
        <f t="shared" ca="1" si="202"/>
        <v>0.70937838888888904</v>
      </c>
      <c r="AC58" s="49">
        <f t="shared" ca="1" si="202"/>
        <v>0.70937838888888904</v>
      </c>
      <c r="AD58" s="49">
        <f t="shared" ca="1" si="202"/>
        <v>0.70937838888888904</v>
      </c>
      <c r="AE58" s="49">
        <f t="shared" ca="1" si="202"/>
        <v>0.64979060422222235</v>
      </c>
      <c r="AF58" s="49">
        <f t="shared" ca="1" si="202"/>
        <v>0.64979060422222235</v>
      </c>
      <c r="AG58" s="49">
        <f t="shared" ca="1" si="202"/>
        <v>0.64979060422222235</v>
      </c>
      <c r="AH58" s="49">
        <f t="shared" ca="1" si="202"/>
        <v>0.64979060422222235</v>
      </c>
      <c r="AI58" s="49">
        <f t="shared" ca="1" si="202"/>
        <v>0.64979060422222235</v>
      </c>
      <c r="AJ58" s="49">
        <f t="shared" ca="1" si="202"/>
        <v>0.64979060422222235</v>
      </c>
      <c r="AK58" s="49">
        <f t="shared" ca="1" si="202"/>
        <v>0.64979060422222235</v>
      </c>
      <c r="AL58" s="49">
        <f t="shared" ca="1" si="202"/>
        <v>0.64979060422222235</v>
      </c>
      <c r="AM58" s="49">
        <f t="shared" ca="1" si="202"/>
        <v>0.64979060422222235</v>
      </c>
      <c r="AN58" s="49">
        <f t="shared" ca="1" si="202"/>
        <v>0.64979060422222235</v>
      </c>
      <c r="AO58" s="49">
        <f t="shared" ca="1" si="202"/>
        <v>0.64979060422222235</v>
      </c>
      <c r="AP58" s="49">
        <f t="shared" ca="1" si="202"/>
        <v>0.64979060422222235</v>
      </c>
      <c r="AQ58" s="49">
        <f t="shared" ca="1" si="202"/>
        <v>0.59520819346755571</v>
      </c>
      <c r="AR58" s="49">
        <f t="shared" ca="1" si="202"/>
        <v>0.59520819346755571</v>
      </c>
      <c r="AS58" s="49">
        <f t="shared" ca="1" si="202"/>
        <v>0.59520819346755571</v>
      </c>
      <c r="AT58" s="49">
        <f t="shared" ca="1" si="202"/>
        <v>0.59520819346755571</v>
      </c>
      <c r="AU58" s="49">
        <f t="shared" ca="1" si="202"/>
        <v>0.59520819346755571</v>
      </c>
      <c r="AV58" s="49">
        <f t="shared" ca="1" si="202"/>
        <v>0.59520819346755571</v>
      </c>
      <c r="AW58" s="49">
        <f t="shared" ca="1" si="202"/>
        <v>0.59520819346755571</v>
      </c>
      <c r="AX58" s="49">
        <f t="shared" ca="1" si="202"/>
        <v>0.59520819346755571</v>
      </c>
      <c r="AY58" s="49">
        <f t="shared" ca="1" si="202"/>
        <v>0.59520819346755571</v>
      </c>
      <c r="AZ58" s="49">
        <f t="shared" ca="1" si="202"/>
        <v>0.59520819346755571</v>
      </c>
      <c r="BA58" s="49">
        <f t="shared" ca="1" si="202"/>
        <v>0.59520819346755571</v>
      </c>
      <c r="BB58" s="49">
        <f t="shared" ca="1" si="202"/>
        <v>0.59520819346755571</v>
      </c>
      <c r="BC58" s="49">
        <f t="shared" ca="1" si="202"/>
        <v>0.54521070521628101</v>
      </c>
      <c r="BD58" s="49">
        <f t="shared" ca="1" si="202"/>
        <v>0.54521070521628101</v>
      </c>
      <c r="BE58" s="49">
        <f t="shared" ca="1" si="202"/>
        <v>0.54521070521628101</v>
      </c>
      <c r="BF58" s="49">
        <f t="shared" ca="1" si="202"/>
        <v>0.54521070521628101</v>
      </c>
      <c r="BG58" s="49">
        <f t="shared" ca="1" si="202"/>
        <v>0.54521070521628101</v>
      </c>
      <c r="BH58" s="49">
        <f t="shared" ca="1" si="202"/>
        <v>0.54521070521628101</v>
      </c>
      <c r="BI58" s="49">
        <f t="shared" ca="1" si="202"/>
        <v>0.54521070521628101</v>
      </c>
      <c r="BJ58" s="49">
        <f t="shared" ca="1" si="202"/>
        <v>0.54521070521628101</v>
      </c>
      <c r="BK58" s="49">
        <f t="shared" ca="1" si="202"/>
        <v>0.54521070521628101</v>
      </c>
      <c r="BL58" s="49">
        <f t="shared" ca="1" si="202"/>
        <v>0.54521070521628101</v>
      </c>
      <c r="BM58" s="49">
        <f t="shared" ca="1" si="202"/>
        <v>0.54521070521628101</v>
      </c>
    </row>
    <row r="59" spans="1:71" ht="15" customHeight="1" x14ac:dyDescent="0.45">
      <c r="A59" s="82"/>
      <c r="B59" s="84" t="s">
        <v>134</v>
      </c>
      <c r="C59">
        <v>1</v>
      </c>
      <c r="H59" s="49">
        <f t="shared" ca="1" si="202"/>
        <v>0.80153562500000008</v>
      </c>
      <c r="I59" s="49">
        <f t="shared" ca="1" si="202"/>
        <v>0.80153562500000008</v>
      </c>
      <c r="J59" s="49">
        <f t="shared" ca="1" si="202"/>
        <v>0.80153562500000008</v>
      </c>
      <c r="K59" s="49">
        <f t="shared" ca="1" si="202"/>
        <v>0.80153562500000008</v>
      </c>
      <c r="L59" s="49">
        <f t="shared" ca="1" si="202"/>
        <v>0.80153562500000008</v>
      </c>
      <c r="M59" s="49">
        <f t="shared" ca="1" si="202"/>
        <v>0.80153562500000008</v>
      </c>
      <c r="N59" s="49">
        <f t="shared" ca="1" si="202"/>
        <v>0.80153562500000008</v>
      </c>
      <c r="O59" s="49">
        <f t="shared" ca="1" si="202"/>
        <v>0.80153562500000008</v>
      </c>
      <c r="P59" s="49">
        <f t="shared" ca="1" si="202"/>
        <v>0.80153562500000008</v>
      </c>
      <c r="Q59" s="49">
        <f t="shared" ca="1" si="202"/>
        <v>0.80153562500000008</v>
      </c>
      <c r="R59" s="49">
        <f t="shared" ca="1" si="202"/>
        <v>0.80153562500000008</v>
      </c>
      <c r="S59" s="49">
        <f t="shared" ca="1" si="202"/>
        <v>0.80153562500000008</v>
      </c>
      <c r="T59" s="49">
        <f t="shared" ca="1" si="202"/>
        <v>0.73420663250000018</v>
      </c>
      <c r="U59" s="49">
        <f t="shared" ca="1" si="202"/>
        <v>0.73420663250000018</v>
      </c>
      <c r="V59" s="49">
        <f t="shared" ca="1" si="202"/>
        <v>0.73420663250000018</v>
      </c>
      <c r="W59" s="49">
        <f t="shared" ca="1" si="202"/>
        <v>0.73420663250000018</v>
      </c>
      <c r="X59" s="49">
        <f t="shared" ca="1" si="202"/>
        <v>0.73420663250000018</v>
      </c>
      <c r="Y59" s="49">
        <f t="shared" ca="1" si="202"/>
        <v>0.73420663250000018</v>
      </c>
      <c r="Z59" s="49">
        <f t="shared" ca="1" si="202"/>
        <v>0.73420663250000018</v>
      </c>
      <c r="AA59" s="49">
        <f t="shared" ca="1" si="202"/>
        <v>0.73420663250000018</v>
      </c>
      <c r="AB59" s="49">
        <f t="shared" ca="1" si="202"/>
        <v>0.73420663250000018</v>
      </c>
      <c r="AC59" s="49">
        <f t="shared" ca="1" si="202"/>
        <v>0.73420663250000018</v>
      </c>
      <c r="AD59" s="49">
        <f t="shared" ca="1" si="202"/>
        <v>0.73420663250000018</v>
      </c>
      <c r="AE59" s="49">
        <f t="shared" ca="1" si="202"/>
        <v>0.73420663250000018</v>
      </c>
      <c r="AF59" s="49">
        <f t="shared" ca="1" si="202"/>
        <v>0.67253327537000018</v>
      </c>
      <c r="AG59" s="49">
        <f t="shared" ca="1" si="202"/>
        <v>0.67253327537000018</v>
      </c>
      <c r="AH59" s="49">
        <f t="shared" ca="1" si="202"/>
        <v>0.67253327537000018</v>
      </c>
      <c r="AI59" s="49">
        <f t="shared" ca="1" si="202"/>
        <v>0.67253327537000018</v>
      </c>
      <c r="AJ59" s="49">
        <f t="shared" ca="1" si="202"/>
        <v>0.67253327537000018</v>
      </c>
      <c r="AK59" s="49">
        <f t="shared" ca="1" si="202"/>
        <v>0.67253327537000018</v>
      </c>
      <c r="AL59" s="49">
        <f t="shared" ca="1" si="202"/>
        <v>0.67253327537000018</v>
      </c>
      <c r="AM59" s="49">
        <f t="shared" ca="1" si="202"/>
        <v>0.67253327537000018</v>
      </c>
      <c r="AN59" s="49">
        <f t="shared" ca="1" si="202"/>
        <v>0.67253327537000018</v>
      </c>
      <c r="AO59" s="49">
        <f t="shared" ca="1" si="202"/>
        <v>0.67253327537000018</v>
      </c>
      <c r="AP59" s="49">
        <f t="shared" ca="1" si="202"/>
        <v>0.67253327537000018</v>
      </c>
      <c r="AQ59" s="49">
        <f t="shared" ca="1" si="202"/>
        <v>0.67253327537000018</v>
      </c>
      <c r="AR59" s="49">
        <f t="shared" ca="1" si="202"/>
        <v>0.61604048023892022</v>
      </c>
      <c r="AS59" s="49">
        <f t="shared" ca="1" si="202"/>
        <v>0.61604048023892022</v>
      </c>
      <c r="AT59" s="49">
        <f t="shared" ca="1" si="202"/>
        <v>0.61604048023892022</v>
      </c>
      <c r="AU59" s="49">
        <f t="shared" ca="1" si="202"/>
        <v>0.61604048023892022</v>
      </c>
      <c r="AV59" s="49">
        <f t="shared" ca="1" si="202"/>
        <v>0.61604048023892022</v>
      </c>
      <c r="AW59" s="49">
        <f t="shared" ca="1" si="202"/>
        <v>0.61604048023892022</v>
      </c>
      <c r="AX59" s="49">
        <f t="shared" ca="1" si="202"/>
        <v>0.61604048023892022</v>
      </c>
      <c r="AY59" s="49">
        <f t="shared" ca="1" si="202"/>
        <v>0.61604048023892022</v>
      </c>
      <c r="AZ59" s="49">
        <f t="shared" ca="1" si="202"/>
        <v>0.61604048023892022</v>
      </c>
      <c r="BA59" s="49">
        <f t="shared" ca="1" si="202"/>
        <v>0.61604048023892022</v>
      </c>
      <c r="BB59" s="49">
        <f t="shared" ca="1" si="202"/>
        <v>0.61604048023892022</v>
      </c>
      <c r="BC59" s="49">
        <f t="shared" ca="1" si="202"/>
        <v>0.61604048023892022</v>
      </c>
      <c r="BD59" s="49">
        <f t="shared" ca="1" si="202"/>
        <v>0.56429307989885091</v>
      </c>
      <c r="BE59" s="49">
        <f t="shared" ca="1" si="202"/>
        <v>0.56429307989885091</v>
      </c>
      <c r="BF59" s="49">
        <f t="shared" ca="1" si="202"/>
        <v>0.56429307989885091</v>
      </c>
      <c r="BG59" s="49">
        <f t="shared" ca="1" si="202"/>
        <v>0.56429307989885091</v>
      </c>
      <c r="BH59" s="49">
        <f t="shared" ca="1" si="202"/>
        <v>0.56429307989885091</v>
      </c>
      <c r="BI59" s="49">
        <f t="shared" ca="1" si="202"/>
        <v>0.56429307989885091</v>
      </c>
      <c r="BJ59" s="49">
        <f t="shared" ca="1" si="202"/>
        <v>0.56429307989885091</v>
      </c>
      <c r="BK59" s="49">
        <f t="shared" ca="1" si="202"/>
        <v>0.56429307989885091</v>
      </c>
      <c r="BL59" s="49">
        <f t="shared" ca="1" si="202"/>
        <v>0.56429307989885091</v>
      </c>
      <c r="BM59" s="49">
        <f t="shared" ca="1" si="202"/>
        <v>0.56429307989885091</v>
      </c>
    </row>
    <row r="60" spans="1:71" ht="15" customHeight="1" x14ac:dyDescent="0.45">
      <c r="A60" s="82"/>
      <c r="B60" s="84" t="s">
        <v>135</v>
      </c>
      <c r="C60">
        <v>1</v>
      </c>
      <c r="I60" s="49">
        <f t="shared" ca="1" si="202"/>
        <v>0.82958937187500015</v>
      </c>
      <c r="J60" s="49">
        <f t="shared" ca="1" si="202"/>
        <v>0.82958937187500015</v>
      </c>
      <c r="K60" s="49">
        <f t="shared" ca="1" si="202"/>
        <v>0.82958937187500015</v>
      </c>
      <c r="L60" s="49">
        <f t="shared" ca="1" si="202"/>
        <v>0.82958937187500015</v>
      </c>
      <c r="M60" s="49">
        <f t="shared" ca="1" si="202"/>
        <v>0.82958937187500015</v>
      </c>
      <c r="N60" s="49">
        <f t="shared" ca="1" si="202"/>
        <v>0.82958937187500015</v>
      </c>
      <c r="O60" s="49">
        <f t="shared" ca="1" si="202"/>
        <v>0.82958937187500015</v>
      </c>
      <c r="P60" s="49">
        <f t="shared" ca="1" si="202"/>
        <v>0.82958937187500015</v>
      </c>
      <c r="Q60" s="49">
        <f t="shared" ca="1" si="202"/>
        <v>0.82958937187500015</v>
      </c>
      <c r="R60" s="49">
        <f t="shared" ca="1" si="202"/>
        <v>0.82958937187500015</v>
      </c>
      <c r="S60" s="49">
        <f t="shared" ca="1" si="202"/>
        <v>0.82958937187500015</v>
      </c>
      <c r="T60" s="49">
        <f t="shared" ca="1" si="202"/>
        <v>0.82958937187500015</v>
      </c>
      <c r="U60" s="49">
        <f t="shared" ca="1" si="202"/>
        <v>0.75990386463750026</v>
      </c>
      <c r="V60" s="49">
        <f t="shared" ca="1" si="202"/>
        <v>0.75990386463750026</v>
      </c>
      <c r="W60" s="49">
        <f t="shared" ca="1" si="202"/>
        <v>0.75990386463750026</v>
      </c>
      <c r="X60" s="49">
        <f t="shared" ca="1" si="202"/>
        <v>0.75990386463750026</v>
      </c>
      <c r="Y60" s="49">
        <f t="shared" ca="1" si="202"/>
        <v>0.75990386463750026</v>
      </c>
      <c r="Z60" s="49">
        <f t="shared" ca="1" si="202"/>
        <v>0.75990386463750026</v>
      </c>
      <c r="AA60" s="49">
        <f t="shared" ca="1" si="202"/>
        <v>0.75990386463750026</v>
      </c>
      <c r="AB60" s="49">
        <f t="shared" ca="1" si="202"/>
        <v>0.75990386463750026</v>
      </c>
      <c r="AC60" s="49">
        <f t="shared" ca="1" si="202"/>
        <v>0.75990386463750026</v>
      </c>
      <c r="AD60" s="49">
        <f t="shared" ca="1" si="202"/>
        <v>0.75990386463750026</v>
      </c>
      <c r="AE60" s="49">
        <f t="shared" ca="1" si="202"/>
        <v>0.75990386463750026</v>
      </c>
      <c r="AF60" s="49">
        <f t="shared" ca="1" si="202"/>
        <v>0.75990386463750026</v>
      </c>
      <c r="AG60" s="49">
        <f t="shared" ca="1" si="202"/>
        <v>0.69607194000795036</v>
      </c>
      <c r="AH60" s="49">
        <f t="shared" ca="1" si="202"/>
        <v>0.69607194000795036</v>
      </c>
      <c r="AI60" s="49">
        <f t="shared" ca="1" si="202"/>
        <v>0.69607194000795036</v>
      </c>
      <c r="AJ60" s="49">
        <f t="shared" ca="1" si="202"/>
        <v>0.69607194000795036</v>
      </c>
      <c r="AK60" s="49">
        <f t="shared" ca="1" si="202"/>
        <v>0.69607194000795036</v>
      </c>
      <c r="AL60" s="49">
        <f t="shared" ca="1" si="202"/>
        <v>0.69607194000795036</v>
      </c>
      <c r="AM60" s="49">
        <f t="shared" ca="1" si="202"/>
        <v>0.69607194000795036</v>
      </c>
      <c r="AN60" s="49">
        <f t="shared" ca="1" si="202"/>
        <v>0.69607194000795036</v>
      </c>
      <c r="AO60" s="49">
        <f t="shared" ca="1" si="202"/>
        <v>0.69607194000795036</v>
      </c>
      <c r="AP60" s="49">
        <f t="shared" ca="1" si="202"/>
        <v>0.69607194000795036</v>
      </c>
      <c r="AQ60" s="49">
        <f t="shared" ca="1" si="202"/>
        <v>0.69607194000795036</v>
      </c>
      <c r="AR60" s="49">
        <f t="shared" ca="1" si="202"/>
        <v>0.69607194000795036</v>
      </c>
      <c r="AS60" s="49">
        <f t="shared" ca="1" si="202"/>
        <v>0.63760189704728254</v>
      </c>
      <c r="AT60" s="49">
        <f t="shared" ca="1" si="202"/>
        <v>0.63760189704728254</v>
      </c>
      <c r="AU60" s="49">
        <f t="shared" ca="1" si="202"/>
        <v>0.63760189704728254</v>
      </c>
      <c r="AV60" s="49">
        <f t="shared" ca="1" si="202"/>
        <v>0.63760189704728254</v>
      </c>
      <c r="AW60" s="49">
        <f t="shared" ca="1" si="202"/>
        <v>0.63760189704728254</v>
      </c>
      <c r="AX60" s="49">
        <f t="shared" ca="1" si="202"/>
        <v>0.63760189704728254</v>
      </c>
      <c r="AY60" s="49">
        <f t="shared" ca="1" si="202"/>
        <v>0.63760189704728254</v>
      </c>
      <c r="AZ60" s="49">
        <f t="shared" ca="1" si="202"/>
        <v>0.63760189704728254</v>
      </c>
      <c r="BA60" s="49">
        <f t="shared" ca="1" si="202"/>
        <v>0.63760189704728254</v>
      </c>
      <c r="BB60" s="49">
        <f t="shared" ca="1" si="202"/>
        <v>0.63760189704728254</v>
      </c>
      <c r="BC60" s="49">
        <f t="shared" ca="1" si="202"/>
        <v>0.63760189704728254</v>
      </c>
      <c r="BD60" s="49">
        <f t="shared" ca="1" si="202"/>
        <v>0.63760189704728254</v>
      </c>
      <c r="BE60" s="49">
        <f t="shared" ca="1" si="202"/>
        <v>0.5840433376953108</v>
      </c>
      <c r="BF60" s="49">
        <f t="shared" ca="1" si="202"/>
        <v>0.5840433376953108</v>
      </c>
      <c r="BG60" s="49">
        <f t="shared" ca="1" si="202"/>
        <v>0.5840433376953108</v>
      </c>
      <c r="BH60" s="49">
        <f t="shared" ca="1" si="202"/>
        <v>0.5840433376953108</v>
      </c>
      <c r="BI60" s="49">
        <f t="shared" ca="1" si="202"/>
        <v>0.5840433376953108</v>
      </c>
      <c r="BJ60" s="49">
        <f t="shared" ca="1" si="202"/>
        <v>0.5840433376953108</v>
      </c>
      <c r="BK60" s="49">
        <f t="shared" ca="1" si="202"/>
        <v>0.5840433376953108</v>
      </c>
      <c r="BL60" s="49">
        <f t="shared" ca="1" si="202"/>
        <v>0.5840433376953108</v>
      </c>
      <c r="BM60" s="49">
        <f t="shared" ca="1" si="202"/>
        <v>0.5840433376953108</v>
      </c>
      <c r="BO60" s="49"/>
    </row>
    <row r="61" spans="1:71" ht="15" customHeight="1" x14ac:dyDescent="0.45">
      <c r="A61" s="82"/>
      <c r="B61" s="84" t="s">
        <v>136</v>
      </c>
      <c r="C61">
        <v>1</v>
      </c>
      <c r="J61" s="49">
        <f t="shared" ca="1" si="202"/>
        <v>0.85862499989062524</v>
      </c>
      <c r="K61" s="49">
        <f t="shared" ca="1" si="202"/>
        <v>0.85862499989062524</v>
      </c>
      <c r="L61" s="49">
        <f t="shared" ca="1" si="202"/>
        <v>0.85862499989062524</v>
      </c>
      <c r="M61" s="49">
        <f t="shared" ca="1" si="202"/>
        <v>0.85862499989062524</v>
      </c>
      <c r="N61" s="49">
        <f t="shared" ca="1" si="202"/>
        <v>0.85862499989062524</v>
      </c>
      <c r="O61" s="49">
        <f t="shared" ca="1" si="202"/>
        <v>0.85862499989062524</v>
      </c>
      <c r="P61" s="49">
        <f t="shared" ca="1" si="202"/>
        <v>0.85862499989062524</v>
      </c>
      <c r="Q61" s="49">
        <f t="shared" ca="1" si="202"/>
        <v>0.85862499989062524</v>
      </c>
      <c r="R61" s="49">
        <f t="shared" ca="1" si="202"/>
        <v>0.85862499989062524</v>
      </c>
      <c r="S61" s="49">
        <f t="shared" ca="1" si="202"/>
        <v>0.85862499989062524</v>
      </c>
      <c r="T61" s="49">
        <f t="shared" ca="1" si="202"/>
        <v>0.85862499989062524</v>
      </c>
      <c r="U61" s="49">
        <f t="shared" ca="1" si="202"/>
        <v>0.85862499989062524</v>
      </c>
      <c r="V61" s="49">
        <f t="shared" ca="1" si="202"/>
        <v>0.78650049989981274</v>
      </c>
      <c r="W61" s="49">
        <f t="shared" ca="1" si="202"/>
        <v>0.78650049989981274</v>
      </c>
      <c r="X61" s="49">
        <f t="shared" ca="1" si="202"/>
        <v>0.78650049989981274</v>
      </c>
      <c r="Y61" s="49">
        <f t="shared" ca="1" si="202"/>
        <v>0.78650049989981274</v>
      </c>
      <c r="Z61" s="49">
        <f t="shared" ca="1" si="202"/>
        <v>0.78650049989981274</v>
      </c>
      <c r="AA61" s="49">
        <f t="shared" ca="1" si="202"/>
        <v>0.78650049989981274</v>
      </c>
      <c r="AB61" s="49">
        <f t="shared" ca="1" si="202"/>
        <v>0.78650049989981274</v>
      </c>
      <c r="AC61" s="49">
        <f t="shared" ca="1" si="202"/>
        <v>0.78650049989981274</v>
      </c>
      <c r="AD61" s="49">
        <f t="shared" ca="1" si="202"/>
        <v>0.78650049989981274</v>
      </c>
      <c r="AE61" s="49">
        <f t="shared" ca="1" si="202"/>
        <v>0.78650049989981274</v>
      </c>
      <c r="AF61" s="49">
        <f t="shared" ref="AF61:BM61" ca="1" si="203">IF(AF$56=$B61,OFFSET(AF$46,$C61,0)/12,AE61)</f>
        <v>0.78650049989981274</v>
      </c>
      <c r="AG61" s="49">
        <f t="shared" ca="1" si="203"/>
        <v>0.78650049989981274</v>
      </c>
      <c r="AH61" s="49">
        <f t="shared" ca="1" si="203"/>
        <v>0.72043445790822858</v>
      </c>
      <c r="AI61" s="49">
        <f t="shared" ca="1" si="203"/>
        <v>0.72043445790822858</v>
      </c>
      <c r="AJ61" s="49">
        <f t="shared" ca="1" si="203"/>
        <v>0.72043445790822858</v>
      </c>
      <c r="AK61" s="49">
        <f t="shared" ca="1" si="203"/>
        <v>0.72043445790822858</v>
      </c>
      <c r="AL61" s="49">
        <f t="shared" ca="1" si="203"/>
        <v>0.72043445790822858</v>
      </c>
      <c r="AM61" s="49">
        <f t="shared" ca="1" si="203"/>
        <v>0.72043445790822858</v>
      </c>
      <c r="AN61" s="49">
        <f t="shared" ca="1" si="203"/>
        <v>0.72043445790822858</v>
      </c>
      <c r="AO61" s="49">
        <f t="shared" ca="1" si="203"/>
        <v>0.72043445790822858</v>
      </c>
      <c r="AP61" s="49">
        <f t="shared" ca="1" si="203"/>
        <v>0.72043445790822858</v>
      </c>
      <c r="AQ61" s="49">
        <f t="shared" ca="1" si="203"/>
        <v>0.72043445790822858</v>
      </c>
      <c r="AR61" s="49">
        <f t="shared" ca="1" si="203"/>
        <v>0.72043445790822858</v>
      </c>
      <c r="AS61" s="49">
        <f t="shared" ca="1" si="203"/>
        <v>0.72043445790822858</v>
      </c>
      <c r="AT61" s="49">
        <f t="shared" ca="1" si="203"/>
        <v>0.65991796344393738</v>
      </c>
      <c r="AU61" s="49">
        <f t="shared" ca="1" si="203"/>
        <v>0.65991796344393738</v>
      </c>
      <c r="AV61" s="49">
        <f t="shared" ca="1" si="203"/>
        <v>0.65991796344393738</v>
      </c>
      <c r="AW61" s="49">
        <f t="shared" ca="1" si="203"/>
        <v>0.65991796344393738</v>
      </c>
      <c r="AX61" s="49">
        <f t="shared" ca="1" si="203"/>
        <v>0.65991796344393738</v>
      </c>
      <c r="AY61" s="49">
        <f t="shared" ca="1" si="203"/>
        <v>0.65991796344393738</v>
      </c>
      <c r="AZ61" s="49">
        <f t="shared" ca="1" si="203"/>
        <v>0.65991796344393738</v>
      </c>
      <c r="BA61" s="49">
        <f t="shared" ca="1" si="203"/>
        <v>0.65991796344393738</v>
      </c>
      <c r="BB61" s="49">
        <f t="shared" ca="1" si="203"/>
        <v>0.65991796344393738</v>
      </c>
      <c r="BC61" s="49">
        <f t="shared" ca="1" si="203"/>
        <v>0.65991796344393738</v>
      </c>
      <c r="BD61" s="49">
        <f t="shared" ca="1" si="203"/>
        <v>0.65991796344393738</v>
      </c>
      <c r="BE61" s="49">
        <f t="shared" ca="1" si="203"/>
        <v>0.65991796344393738</v>
      </c>
      <c r="BF61" s="49">
        <f t="shared" ca="1" si="203"/>
        <v>0.60448485451464673</v>
      </c>
      <c r="BG61" s="49">
        <f t="shared" ca="1" si="203"/>
        <v>0.60448485451464673</v>
      </c>
      <c r="BH61" s="49">
        <f t="shared" ca="1" si="203"/>
        <v>0.60448485451464673</v>
      </c>
      <c r="BI61" s="49">
        <f t="shared" ca="1" si="203"/>
        <v>0.60448485451464673</v>
      </c>
      <c r="BJ61" s="49">
        <f t="shared" ca="1" si="203"/>
        <v>0.60448485451464673</v>
      </c>
      <c r="BK61" s="49">
        <f t="shared" ca="1" si="203"/>
        <v>0.60448485451464673</v>
      </c>
      <c r="BL61" s="49">
        <f t="shared" ca="1" si="203"/>
        <v>0.60448485451464673</v>
      </c>
      <c r="BM61" s="49">
        <f t="shared" ca="1" si="203"/>
        <v>0.60448485451464673</v>
      </c>
      <c r="BO61" s="49"/>
      <c r="BP61" s="49"/>
    </row>
    <row r="62" spans="1:71" ht="15" customHeight="1" x14ac:dyDescent="0.45">
      <c r="A62" s="82"/>
      <c r="B62" s="84" t="s">
        <v>137</v>
      </c>
      <c r="C62">
        <v>1</v>
      </c>
      <c r="K62" s="49">
        <f t="shared" ref="K62:BM66" ca="1" si="204">IF(K$56=$B62,OFFSET(K$46,$C62,0)/12,J62)</f>
        <v>0.88867687488679703</v>
      </c>
      <c r="L62" s="49">
        <f t="shared" ca="1" si="204"/>
        <v>0.88867687488679703</v>
      </c>
      <c r="M62" s="49">
        <f t="shared" ca="1" si="204"/>
        <v>0.88867687488679703</v>
      </c>
      <c r="N62" s="49">
        <f t="shared" ca="1" si="204"/>
        <v>0.88867687488679703</v>
      </c>
      <c r="O62" s="49">
        <f t="shared" ca="1" si="204"/>
        <v>0.88867687488679703</v>
      </c>
      <c r="P62" s="49">
        <f t="shared" ca="1" si="204"/>
        <v>0.88867687488679703</v>
      </c>
      <c r="Q62" s="49">
        <f t="shared" ca="1" si="204"/>
        <v>0.88867687488679703</v>
      </c>
      <c r="R62" s="49">
        <f t="shared" ca="1" si="204"/>
        <v>0.88867687488679703</v>
      </c>
      <c r="S62" s="49">
        <f t="shared" ca="1" si="204"/>
        <v>0.88867687488679703</v>
      </c>
      <c r="T62" s="49">
        <f t="shared" ca="1" si="204"/>
        <v>0.88867687488679703</v>
      </c>
      <c r="U62" s="49">
        <f t="shared" ca="1" si="204"/>
        <v>0.88867687488679703</v>
      </c>
      <c r="V62" s="49">
        <f t="shared" ca="1" si="204"/>
        <v>0.88867687488679703</v>
      </c>
      <c r="W62" s="49">
        <f t="shared" ca="1" si="204"/>
        <v>0.81402801739630615</v>
      </c>
      <c r="X62" s="49">
        <f t="shared" ca="1" si="204"/>
        <v>0.81402801739630615</v>
      </c>
      <c r="Y62" s="49">
        <f t="shared" ca="1" si="204"/>
        <v>0.81402801739630615</v>
      </c>
      <c r="Z62" s="49">
        <f t="shared" ca="1" si="204"/>
        <v>0.81402801739630615</v>
      </c>
      <c r="AA62" s="49">
        <f t="shared" ca="1" si="204"/>
        <v>0.81402801739630615</v>
      </c>
      <c r="AB62" s="49">
        <f t="shared" ca="1" si="204"/>
        <v>0.81402801739630615</v>
      </c>
      <c r="AC62" s="49">
        <f t="shared" ca="1" si="204"/>
        <v>0.81402801739630615</v>
      </c>
      <c r="AD62" s="49">
        <f t="shared" ca="1" si="204"/>
        <v>0.81402801739630615</v>
      </c>
      <c r="AE62" s="49">
        <f t="shared" ca="1" si="204"/>
        <v>0.81402801739630615</v>
      </c>
      <c r="AF62" s="49">
        <f t="shared" ca="1" si="204"/>
        <v>0.81402801739630615</v>
      </c>
      <c r="AG62" s="49">
        <f t="shared" ca="1" si="204"/>
        <v>0.81402801739630615</v>
      </c>
      <c r="AH62" s="49">
        <f t="shared" ca="1" si="204"/>
        <v>0.81402801739630615</v>
      </c>
      <c r="AI62" s="49">
        <f t="shared" ca="1" si="204"/>
        <v>0.74564966393501653</v>
      </c>
      <c r="AJ62" s="49">
        <f t="shared" ca="1" si="204"/>
        <v>0.74564966393501653</v>
      </c>
      <c r="AK62" s="49">
        <f t="shared" ca="1" si="204"/>
        <v>0.74564966393501653</v>
      </c>
      <c r="AL62" s="49">
        <f t="shared" ca="1" si="204"/>
        <v>0.74564966393501653</v>
      </c>
      <c r="AM62" s="49">
        <f t="shared" ca="1" si="204"/>
        <v>0.74564966393501653</v>
      </c>
      <c r="AN62" s="49">
        <f t="shared" ca="1" si="204"/>
        <v>0.74564966393501653</v>
      </c>
      <c r="AO62" s="49">
        <f t="shared" ca="1" si="204"/>
        <v>0.74564966393501653</v>
      </c>
      <c r="AP62" s="49">
        <f t="shared" ca="1" si="204"/>
        <v>0.74564966393501653</v>
      </c>
      <c r="AQ62" s="49">
        <f t="shared" ca="1" si="204"/>
        <v>0.74564966393501653</v>
      </c>
      <c r="AR62" s="49">
        <f t="shared" ca="1" si="204"/>
        <v>0.74564966393501653</v>
      </c>
      <c r="AS62" s="49">
        <f t="shared" ca="1" si="204"/>
        <v>0.74564966393501653</v>
      </c>
      <c r="AT62" s="49">
        <f t="shared" ca="1" si="204"/>
        <v>0.74564966393501653</v>
      </c>
      <c r="AU62" s="49">
        <f t="shared" ca="1" si="204"/>
        <v>0.6830150921644752</v>
      </c>
      <c r="AV62" s="49">
        <f t="shared" ca="1" si="204"/>
        <v>0.6830150921644752</v>
      </c>
      <c r="AW62" s="49">
        <f t="shared" ca="1" si="204"/>
        <v>0.6830150921644752</v>
      </c>
      <c r="AX62" s="49">
        <f t="shared" ca="1" si="204"/>
        <v>0.6830150921644752</v>
      </c>
      <c r="AY62" s="49">
        <f t="shared" ca="1" si="204"/>
        <v>0.6830150921644752</v>
      </c>
      <c r="AZ62" s="49">
        <f t="shared" ca="1" si="204"/>
        <v>0.6830150921644752</v>
      </c>
      <c r="BA62" s="49">
        <f t="shared" ca="1" si="204"/>
        <v>0.6830150921644752</v>
      </c>
      <c r="BB62" s="49">
        <f t="shared" ca="1" si="204"/>
        <v>0.6830150921644752</v>
      </c>
      <c r="BC62" s="49">
        <f t="shared" ca="1" si="204"/>
        <v>0.6830150921644752</v>
      </c>
      <c r="BD62" s="49">
        <f t="shared" ca="1" si="204"/>
        <v>0.6830150921644752</v>
      </c>
      <c r="BE62" s="49">
        <f t="shared" ca="1" si="204"/>
        <v>0.6830150921644752</v>
      </c>
      <c r="BF62" s="49">
        <f t="shared" ca="1" si="204"/>
        <v>0.6830150921644752</v>
      </c>
      <c r="BG62" s="49">
        <f t="shared" ca="1" si="204"/>
        <v>0.62564182442265925</v>
      </c>
      <c r="BH62" s="49">
        <f t="shared" ca="1" si="204"/>
        <v>0.62564182442265925</v>
      </c>
      <c r="BI62" s="49">
        <f t="shared" ca="1" si="204"/>
        <v>0.62564182442265925</v>
      </c>
      <c r="BJ62" s="49">
        <f t="shared" ca="1" si="204"/>
        <v>0.62564182442265925</v>
      </c>
      <c r="BK62" s="49">
        <f t="shared" ca="1" si="204"/>
        <v>0.62564182442265925</v>
      </c>
      <c r="BL62" s="49">
        <f t="shared" ca="1" si="204"/>
        <v>0.62564182442265925</v>
      </c>
      <c r="BM62" s="49">
        <f t="shared" ca="1" si="204"/>
        <v>0.62564182442265925</v>
      </c>
      <c r="BO62" s="49"/>
      <c r="BP62" s="49"/>
      <c r="BQ62" s="49"/>
    </row>
    <row r="63" spans="1:71" ht="15" customHeight="1" x14ac:dyDescent="0.45">
      <c r="A63" s="82"/>
      <c r="B63" s="84" t="s">
        <v>138</v>
      </c>
      <c r="C63">
        <v>1</v>
      </c>
      <c r="L63" s="49">
        <f t="shared" ca="1" si="204"/>
        <v>0.91978056550783505</v>
      </c>
      <c r="M63" s="49">
        <f t="shared" ca="1" si="204"/>
        <v>0.91978056550783505</v>
      </c>
      <c r="N63" s="49">
        <f t="shared" ca="1" si="204"/>
        <v>0.91978056550783505</v>
      </c>
      <c r="O63" s="49">
        <f t="shared" ca="1" si="204"/>
        <v>0.91978056550783505</v>
      </c>
      <c r="P63" s="49">
        <f t="shared" ca="1" si="204"/>
        <v>0.91978056550783505</v>
      </c>
      <c r="Q63" s="49">
        <f t="shared" ca="1" si="204"/>
        <v>0.91978056550783505</v>
      </c>
      <c r="R63" s="49">
        <f t="shared" ca="1" si="204"/>
        <v>0.91978056550783505</v>
      </c>
      <c r="S63" s="49">
        <f t="shared" ca="1" si="204"/>
        <v>0.91978056550783505</v>
      </c>
      <c r="T63" s="49">
        <f t="shared" ca="1" si="204"/>
        <v>0.91978056550783505</v>
      </c>
      <c r="U63" s="49">
        <f t="shared" ca="1" si="204"/>
        <v>0.91978056550783505</v>
      </c>
      <c r="V63" s="49">
        <f t="shared" ca="1" si="204"/>
        <v>0.91978056550783505</v>
      </c>
      <c r="W63" s="49">
        <f t="shared" ca="1" si="204"/>
        <v>0.91978056550783505</v>
      </c>
      <c r="X63" s="49">
        <f t="shared" ca="1" si="204"/>
        <v>0.84251899800517693</v>
      </c>
      <c r="Y63" s="49">
        <f t="shared" ca="1" si="204"/>
        <v>0.84251899800517693</v>
      </c>
      <c r="Z63" s="49">
        <f t="shared" ca="1" si="204"/>
        <v>0.84251899800517693</v>
      </c>
      <c r="AA63" s="49">
        <f t="shared" ca="1" si="204"/>
        <v>0.84251899800517693</v>
      </c>
      <c r="AB63" s="49">
        <f t="shared" ca="1" si="204"/>
        <v>0.84251899800517693</v>
      </c>
      <c r="AC63" s="49">
        <f t="shared" ca="1" si="204"/>
        <v>0.84251899800517693</v>
      </c>
      <c r="AD63" s="49">
        <f t="shared" ca="1" si="204"/>
        <v>0.84251899800517693</v>
      </c>
      <c r="AE63" s="49">
        <f t="shared" ca="1" si="204"/>
        <v>0.84251899800517693</v>
      </c>
      <c r="AF63" s="49">
        <f t="shared" ca="1" si="204"/>
        <v>0.84251899800517693</v>
      </c>
      <c r="AG63" s="49">
        <f t="shared" ca="1" si="204"/>
        <v>0.84251899800517693</v>
      </c>
      <c r="AH63" s="49">
        <f t="shared" ca="1" si="204"/>
        <v>0.84251899800517693</v>
      </c>
      <c r="AI63" s="49">
        <f t="shared" ca="1" si="204"/>
        <v>0.84251899800517693</v>
      </c>
      <c r="AJ63" s="49">
        <f t="shared" ca="1" si="204"/>
        <v>0.77174740217274218</v>
      </c>
      <c r="AK63" s="49">
        <f t="shared" ca="1" si="204"/>
        <v>0.77174740217274218</v>
      </c>
      <c r="AL63" s="49">
        <f t="shared" ca="1" si="204"/>
        <v>0.77174740217274218</v>
      </c>
      <c r="AM63" s="49">
        <f t="shared" ca="1" si="204"/>
        <v>0.77174740217274218</v>
      </c>
      <c r="AN63" s="49">
        <f t="shared" ca="1" si="204"/>
        <v>0.77174740217274218</v>
      </c>
      <c r="AO63" s="49">
        <f t="shared" ca="1" si="204"/>
        <v>0.77174740217274218</v>
      </c>
      <c r="AP63" s="49">
        <f t="shared" ca="1" si="204"/>
        <v>0.77174740217274218</v>
      </c>
      <c r="AQ63" s="49">
        <f t="shared" ca="1" si="204"/>
        <v>0.77174740217274218</v>
      </c>
      <c r="AR63" s="49">
        <f t="shared" ca="1" si="204"/>
        <v>0.77174740217274218</v>
      </c>
      <c r="AS63" s="49">
        <f t="shared" ca="1" si="204"/>
        <v>0.77174740217274218</v>
      </c>
      <c r="AT63" s="49">
        <f t="shared" ca="1" si="204"/>
        <v>0.77174740217274218</v>
      </c>
      <c r="AU63" s="49">
        <f t="shared" ca="1" si="204"/>
        <v>0.77174740217274218</v>
      </c>
      <c r="AV63" s="49">
        <f t="shared" ca="1" si="204"/>
        <v>0.70692062039023185</v>
      </c>
      <c r="AW63" s="49">
        <f t="shared" ca="1" si="204"/>
        <v>0.70692062039023185</v>
      </c>
      <c r="AX63" s="49">
        <f t="shared" ca="1" si="204"/>
        <v>0.70692062039023185</v>
      </c>
      <c r="AY63" s="49">
        <f t="shared" ca="1" si="204"/>
        <v>0.70692062039023185</v>
      </c>
      <c r="AZ63" s="49">
        <f t="shared" ca="1" si="204"/>
        <v>0.70692062039023185</v>
      </c>
      <c r="BA63" s="49">
        <f t="shared" ca="1" si="204"/>
        <v>0.70692062039023185</v>
      </c>
      <c r="BB63" s="49">
        <f t="shared" ca="1" si="204"/>
        <v>0.70692062039023185</v>
      </c>
      <c r="BC63" s="49">
        <f t="shared" ca="1" si="204"/>
        <v>0.70692062039023185</v>
      </c>
      <c r="BD63" s="49">
        <f t="shared" ca="1" si="204"/>
        <v>0.70692062039023185</v>
      </c>
      <c r="BE63" s="49">
        <f t="shared" ca="1" si="204"/>
        <v>0.70692062039023185</v>
      </c>
      <c r="BF63" s="49">
        <f t="shared" ca="1" si="204"/>
        <v>0.70692062039023185</v>
      </c>
      <c r="BG63" s="49">
        <f t="shared" ca="1" si="204"/>
        <v>0.70692062039023185</v>
      </c>
      <c r="BH63" s="49">
        <f t="shared" ca="1" si="204"/>
        <v>0.64753928827745233</v>
      </c>
      <c r="BI63" s="49">
        <f t="shared" ca="1" si="204"/>
        <v>0.64753928827745233</v>
      </c>
      <c r="BJ63" s="49">
        <f t="shared" ca="1" si="204"/>
        <v>0.64753928827745233</v>
      </c>
      <c r="BK63" s="49">
        <f t="shared" ca="1" si="204"/>
        <v>0.64753928827745233</v>
      </c>
      <c r="BL63" s="49">
        <f t="shared" ca="1" si="204"/>
        <v>0.64753928827745233</v>
      </c>
      <c r="BM63" s="49">
        <f t="shared" ca="1" si="204"/>
        <v>0.64753928827745233</v>
      </c>
      <c r="BO63" s="49"/>
      <c r="BP63" s="49"/>
      <c r="BQ63" s="49"/>
      <c r="BR63" s="49"/>
    </row>
    <row r="64" spans="1:71" ht="15" customHeight="1" x14ac:dyDescent="0.45">
      <c r="A64" s="82"/>
      <c r="B64" s="84" t="s">
        <v>139</v>
      </c>
      <c r="C64">
        <v>1</v>
      </c>
      <c r="M64" s="49">
        <f t="shared" ca="1" si="204"/>
        <v>0.95197288530060897</v>
      </c>
      <c r="N64" s="49">
        <f t="shared" ca="1" si="204"/>
        <v>0.95197288530060897</v>
      </c>
      <c r="O64" s="49">
        <f t="shared" ca="1" si="204"/>
        <v>0.95197288530060897</v>
      </c>
      <c r="P64" s="49">
        <f t="shared" ca="1" si="204"/>
        <v>0.95197288530060897</v>
      </c>
      <c r="Q64" s="49">
        <f t="shared" ca="1" si="204"/>
        <v>0.95197288530060897</v>
      </c>
      <c r="R64" s="49">
        <f t="shared" ca="1" si="204"/>
        <v>0.95197288530060897</v>
      </c>
      <c r="S64" s="49">
        <f t="shared" ca="1" si="204"/>
        <v>0.95197288530060897</v>
      </c>
      <c r="T64" s="49">
        <f t="shared" ca="1" si="204"/>
        <v>0.95197288530060897</v>
      </c>
      <c r="U64" s="49">
        <f t="shared" ca="1" si="204"/>
        <v>0.95197288530060897</v>
      </c>
      <c r="V64" s="49">
        <f t="shared" ca="1" si="204"/>
        <v>0.95197288530060897</v>
      </c>
      <c r="W64" s="49">
        <f t="shared" ca="1" si="204"/>
        <v>0.95197288530060897</v>
      </c>
      <c r="X64" s="49">
        <f t="shared" ca="1" si="204"/>
        <v>0.95197288530060897</v>
      </c>
      <c r="Y64" s="49">
        <f t="shared" ca="1" si="204"/>
        <v>0.87200716293535796</v>
      </c>
      <c r="Z64" s="49">
        <f t="shared" ca="1" si="204"/>
        <v>0.87200716293535796</v>
      </c>
      <c r="AA64" s="49">
        <f t="shared" ca="1" si="204"/>
        <v>0.87200716293535796</v>
      </c>
      <c r="AB64" s="49">
        <f t="shared" ca="1" si="204"/>
        <v>0.87200716293535796</v>
      </c>
      <c r="AC64" s="49">
        <f t="shared" ca="1" si="204"/>
        <v>0.87200716293535796</v>
      </c>
      <c r="AD64" s="49">
        <f t="shared" ca="1" si="204"/>
        <v>0.87200716293535796</v>
      </c>
      <c r="AE64" s="49">
        <f t="shared" ca="1" si="204"/>
        <v>0.87200716293535796</v>
      </c>
      <c r="AF64" s="49">
        <f t="shared" ca="1" si="204"/>
        <v>0.87200716293535796</v>
      </c>
      <c r="AG64" s="49">
        <f t="shared" ca="1" si="204"/>
        <v>0.87200716293535796</v>
      </c>
      <c r="AH64" s="49">
        <f t="shared" ca="1" si="204"/>
        <v>0.87200716293535796</v>
      </c>
      <c r="AI64" s="49">
        <f t="shared" ca="1" si="204"/>
        <v>0.87200716293535796</v>
      </c>
      <c r="AJ64" s="49">
        <f t="shared" ca="1" si="204"/>
        <v>0.87200716293535796</v>
      </c>
      <c r="AK64" s="49">
        <f t="shared" ca="1" si="204"/>
        <v>0.79875856124878786</v>
      </c>
      <c r="AL64" s="49">
        <f t="shared" ca="1" si="204"/>
        <v>0.79875856124878786</v>
      </c>
      <c r="AM64" s="49">
        <f t="shared" ca="1" si="204"/>
        <v>0.79875856124878786</v>
      </c>
      <c r="AN64" s="49">
        <f t="shared" ca="1" si="204"/>
        <v>0.79875856124878786</v>
      </c>
      <c r="AO64" s="49">
        <f t="shared" ca="1" si="204"/>
        <v>0.79875856124878786</v>
      </c>
      <c r="AP64" s="49">
        <f t="shared" ca="1" si="204"/>
        <v>0.79875856124878786</v>
      </c>
      <c r="AQ64" s="49">
        <f t="shared" ca="1" si="204"/>
        <v>0.79875856124878786</v>
      </c>
      <c r="AR64" s="49">
        <f t="shared" ca="1" si="204"/>
        <v>0.79875856124878786</v>
      </c>
      <c r="AS64" s="49">
        <f t="shared" ca="1" si="204"/>
        <v>0.79875856124878786</v>
      </c>
      <c r="AT64" s="49">
        <f t="shared" ca="1" si="204"/>
        <v>0.79875856124878786</v>
      </c>
      <c r="AU64" s="49">
        <f t="shared" ca="1" si="204"/>
        <v>0.79875856124878786</v>
      </c>
      <c r="AV64" s="49">
        <f t="shared" ca="1" si="204"/>
        <v>0.79875856124878786</v>
      </c>
      <c r="AW64" s="49">
        <f t="shared" ca="1" si="204"/>
        <v>0.73166284210388977</v>
      </c>
      <c r="AX64" s="49">
        <f t="shared" ca="1" si="204"/>
        <v>0.73166284210388977</v>
      </c>
      <c r="AY64" s="49">
        <f t="shared" ca="1" si="204"/>
        <v>0.73166284210388977</v>
      </c>
      <c r="AZ64" s="49">
        <f t="shared" ca="1" si="204"/>
        <v>0.73166284210388977</v>
      </c>
      <c r="BA64" s="49">
        <f t="shared" ca="1" si="204"/>
        <v>0.73166284210388977</v>
      </c>
      <c r="BB64" s="49">
        <f t="shared" ca="1" si="204"/>
        <v>0.73166284210388977</v>
      </c>
      <c r="BC64" s="49">
        <f t="shared" ca="1" si="204"/>
        <v>0.73166284210388977</v>
      </c>
      <c r="BD64" s="49">
        <f t="shared" ca="1" si="204"/>
        <v>0.73166284210388977</v>
      </c>
      <c r="BE64" s="49">
        <f t="shared" ca="1" si="204"/>
        <v>0.73166284210388977</v>
      </c>
      <c r="BF64" s="49">
        <f t="shared" ca="1" si="204"/>
        <v>0.73166284210388977</v>
      </c>
      <c r="BG64" s="49">
        <f t="shared" ca="1" si="204"/>
        <v>0.73166284210388977</v>
      </c>
      <c r="BH64" s="49">
        <f t="shared" ca="1" si="204"/>
        <v>0.73166284210388977</v>
      </c>
      <c r="BI64" s="49">
        <f t="shared" ca="1" si="204"/>
        <v>0.67020316336716312</v>
      </c>
      <c r="BJ64" s="49">
        <f t="shared" ca="1" si="204"/>
        <v>0.67020316336716312</v>
      </c>
      <c r="BK64" s="49">
        <f t="shared" ca="1" si="204"/>
        <v>0.67020316336716312</v>
      </c>
      <c r="BL64" s="49">
        <f t="shared" ca="1" si="204"/>
        <v>0.67020316336716312</v>
      </c>
      <c r="BM64" s="49">
        <f t="shared" ca="1" si="204"/>
        <v>0.67020316336716312</v>
      </c>
      <c r="BO64" s="49"/>
      <c r="BP64" s="49"/>
      <c r="BQ64" s="49"/>
      <c r="BR64" s="49"/>
      <c r="BS64" s="49"/>
    </row>
    <row r="65" spans="1:87" ht="15" customHeight="1" x14ac:dyDescent="0.45">
      <c r="A65" s="82"/>
      <c r="B65" s="84" t="s">
        <v>140</v>
      </c>
      <c r="C65">
        <v>1</v>
      </c>
      <c r="N65" s="49">
        <f t="shared" ca="1" si="204"/>
        <v>0.98529193628613043</v>
      </c>
      <c r="O65" s="49">
        <f t="shared" ca="1" si="204"/>
        <v>0.98529193628613043</v>
      </c>
      <c r="P65" s="49">
        <f t="shared" ca="1" si="204"/>
        <v>0.98529193628613043</v>
      </c>
      <c r="Q65" s="49">
        <f t="shared" ca="1" si="204"/>
        <v>0.98529193628613043</v>
      </c>
      <c r="R65" s="49">
        <f t="shared" ca="1" si="204"/>
        <v>0.98529193628613043</v>
      </c>
      <c r="S65" s="49">
        <f t="shared" ca="1" si="204"/>
        <v>0.98529193628613043</v>
      </c>
      <c r="T65" s="49">
        <f t="shared" ca="1" si="204"/>
        <v>0.98529193628613043</v>
      </c>
      <c r="U65" s="49">
        <f t="shared" ca="1" si="204"/>
        <v>0.98529193628613043</v>
      </c>
      <c r="V65" s="49">
        <f t="shared" ca="1" si="204"/>
        <v>0.98529193628613043</v>
      </c>
      <c r="W65" s="49">
        <f t="shared" ca="1" si="204"/>
        <v>0.98529193628613043</v>
      </c>
      <c r="X65" s="49">
        <f t="shared" ca="1" si="204"/>
        <v>0.98529193628613043</v>
      </c>
      <c r="Y65" s="49">
        <f t="shared" ca="1" si="204"/>
        <v>0.98529193628613043</v>
      </c>
      <c r="Z65" s="49">
        <f t="shared" ca="1" si="204"/>
        <v>0.90252741363809541</v>
      </c>
      <c r="AA65" s="49">
        <f t="shared" ca="1" si="204"/>
        <v>0.90252741363809541</v>
      </c>
      <c r="AB65" s="49">
        <f t="shared" ca="1" si="204"/>
        <v>0.90252741363809541</v>
      </c>
      <c r="AC65" s="49">
        <f t="shared" ca="1" si="204"/>
        <v>0.90252741363809541</v>
      </c>
      <c r="AD65" s="49">
        <f t="shared" ca="1" si="204"/>
        <v>0.90252741363809541</v>
      </c>
      <c r="AE65" s="49">
        <f t="shared" ca="1" si="204"/>
        <v>0.90252741363809541</v>
      </c>
      <c r="AF65" s="49">
        <f t="shared" ca="1" si="204"/>
        <v>0.90252741363809541</v>
      </c>
      <c r="AG65" s="49">
        <f t="shared" ca="1" si="204"/>
        <v>0.90252741363809541</v>
      </c>
      <c r="AH65" s="49">
        <f t="shared" ca="1" si="204"/>
        <v>0.90252741363809541</v>
      </c>
      <c r="AI65" s="49">
        <f t="shared" ca="1" si="204"/>
        <v>0.90252741363809541</v>
      </c>
      <c r="AJ65" s="49">
        <f t="shared" ca="1" si="204"/>
        <v>0.90252741363809541</v>
      </c>
      <c r="AK65" s="49">
        <f t="shared" ca="1" si="204"/>
        <v>0.90252741363809541</v>
      </c>
      <c r="AL65" s="49">
        <f t="shared" ca="1" si="204"/>
        <v>0.82671511089249539</v>
      </c>
      <c r="AM65" s="49">
        <f t="shared" ca="1" si="204"/>
        <v>0.82671511089249539</v>
      </c>
      <c r="AN65" s="49">
        <f t="shared" ca="1" si="204"/>
        <v>0.82671511089249539</v>
      </c>
      <c r="AO65" s="49">
        <f t="shared" ca="1" si="204"/>
        <v>0.82671511089249539</v>
      </c>
      <c r="AP65" s="49">
        <f t="shared" ca="1" si="204"/>
        <v>0.82671511089249539</v>
      </c>
      <c r="AQ65" s="49">
        <f t="shared" ca="1" si="204"/>
        <v>0.82671511089249539</v>
      </c>
      <c r="AR65" s="49">
        <f t="shared" ca="1" si="204"/>
        <v>0.82671511089249539</v>
      </c>
      <c r="AS65" s="49">
        <f t="shared" ca="1" si="204"/>
        <v>0.82671511089249539</v>
      </c>
      <c r="AT65" s="49">
        <f t="shared" ca="1" si="204"/>
        <v>0.82671511089249539</v>
      </c>
      <c r="AU65" s="49">
        <f t="shared" ca="1" si="204"/>
        <v>0.82671511089249539</v>
      </c>
      <c r="AV65" s="49">
        <f t="shared" ca="1" si="204"/>
        <v>0.82671511089249539</v>
      </c>
      <c r="AW65" s="49">
        <f t="shared" ca="1" si="204"/>
        <v>0.82671511089249539</v>
      </c>
      <c r="AX65" s="49">
        <f t="shared" ca="1" si="204"/>
        <v>0.75727104157752578</v>
      </c>
      <c r="AY65" s="49">
        <f t="shared" ca="1" si="204"/>
        <v>0.75727104157752578</v>
      </c>
      <c r="AZ65" s="49">
        <f t="shared" ca="1" si="204"/>
        <v>0.75727104157752578</v>
      </c>
      <c r="BA65" s="49">
        <f t="shared" ca="1" si="204"/>
        <v>0.75727104157752578</v>
      </c>
      <c r="BB65" s="49">
        <f t="shared" ca="1" si="204"/>
        <v>0.75727104157752578</v>
      </c>
      <c r="BC65" s="49">
        <f t="shared" ca="1" si="204"/>
        <v>0.75727104157752578</v>
      </c>
      <c r="BD65" s="49">
        <f t="shared" ca="1" si="204"/>
        <v>0.75727104157752578</v>
      </c>
      <c r="BE65" s="49">
        <f t="shared" ca="1" si="204"/>
        <v>0.75727104157752578</v>
      </c>
      <c r="BF65" s="49">
        <f t="shared" ca="1" si="204"/>
        <v>0.75727104157752578</v>
      </c>
      <c r="BG65" s="49">
        <f t="shared" ca="1" si="204"/>
        <v>0.75727104157752578</v>
      </c>
      <c r="BH65" s="49">
        <f t="shared" ca="1" si="204"/>
        <v>0.75727104157752578</v>
      </c>
      <c r="BI65" s="49">
        <f t="shared" ca="1" si="204"/>
        <v>0.75727104157752578</v>
      </c>
      <c r="BJ65" s="49">
        <f t="shared" ca="1" si="204"/>
        <v>0.69366027408501374</v>
      </c>
      <c r="BK65" s="49">
        <f t="shared" ca="1" si="204"/>
        <v>0.69366027408501374</v>
      </c>
      <c r="BL65" s="49">
        <f t="shared" ca="1" si="204"/>
        <v>0.69366027408501374</v>
      </c>
      <c r="BM65" s="49">
        <f t="shared" ca="1" si="204"/>
        <v>0.69366027408501374</v>
      </c>
      <c r="BO65" s="49"/>
      <c r="BP65" s="49"/>
      <c r="BQ65" s="49"/>
      <c r="BR65" s="49"/>
      <c r="BS65" s="49"/>
      <c r="BT65" s="49"/>
    </row>
    <row r="66" spans="1:87" ht="15" customHeight="1" x14ac:dyDescent="0.45">
      <c r="A66" s="82"/>
      <c r="B66" s="84" t="s">
        <v>141</v>
      </c>
      <c r="C66">
        <v>1</v>
      </c>
      <c r="O66" s="49">
        <f t="shared" ca="1" si="204"/>
        <v>1.0197771540561451</v>
      </c>
      <c r="P66" s="49">
        <f t="shared" ca="1" si="204"/>
        <v>1.0197771540561451</v>
      </c>
      <c r="Q66" s="49">
        <f t="shared" ca="1" si="204"/>
        <v>1.0197771540561451</v>
      </c>
      <c r="R66" s="49">
        <f t="shared" ca="1" si="204"/>
        <v>1.0197771540561451</v>
      </c>
      <c r="S66" s="49">
        <f t="shared" ca="1" si="204"/>
        <v>1.0197771540561451</v>
      </c>
      <c r="T66" s="49">
        <f t="shared" ca="1" si="204"/>
        <v>1.0197771540561451</v>
      </c>
      <c r="U66" s="49">
        <f t="shared" ca="1" si="204"/>
        <v>1.0197771540561451</v>
      </c>
      <c r="V66" s="49">
        <f t="shared" ca="1" si="204"/>
        <v>1.0197771540561451</v>
      </c>
      <c r="W66" s="49">
        <f t="shared" ca="1" si="204"/>
        <v>1.0197771540561451</v>
      </c>
      <c r="X66" s="49">
        <f t="shared" ca="1" si="204"/>
        <v>1.0197771540561451</v>
      </c>
      <c r="Y66" s="49">
        <f t="shared" ca="1" si="204"/>
        <v>1.0197771540561451</v>
      </c>
      <c r="Z66" s="49">
        <f t="shared" ca="1" si="204"/>
        <v>1.0197771540561451</v>
      </c>
      <c r="AA66" s="49">
        <f t="shared" ca="1" si="204"/>
        <v>0.93411587311542899</v>
      </c>
      <c r="AB66" s="49">
        <f t="shared" ca="1" si="204"/>
        <v>0.93411587311542899</v>
      </c>
      <c r="AC66" s="49">
        <f t="shared" ca="1" si="204"/>
        <v>0.93411587311542899</v>
      </c>
      <c r="AD66" s="49">
        <f t="shared" ca="1" si="204"/>
        <v>0.93411587311542899</v>
      </c>
      <c r="AE66" s="49">
        <f t="shared" ca="1" si="204"/>
        <v>0.93411587311542899</v>
      </c>
      <c r="AF66" s="49">
        <f t="shared" ca="1" si="204"/>
        <v>0.93411587311542899</v>
      </c>
      <c r="AG66" s="49">
        <f t="shared" ca="1" si="204"/>
        <v>0.93411587311542899</v>
      </c>
      <c r="AH66" s="49">
        <f t="shared" ca="1" si="204"/>
        <v>0.93411587311542899</v>
      </c>
      <c r="AI66" s="49">
        <f t="shared" ca="1" si="204"/>
        <v>0.93411587311542899</v>
      </c>
      <c r="AJ66" s="49">
        <f t="shared" ca="1" si="204"/>
        <v>0.93411587311542899</v>
      </c>
      <c r="AK66" s="49">
        <f t="shared" ca="1" si="204"/>
        <v>0.93411587311542899</v>
      </c>
      <c r="AL66" s="49">
        <f t="shared" ca="1" si="204"/>
        <v>0.93411587311542899</v>
      </c>
      <c r="AM66" s="49">
        <f t="shared" ca="1" si="204"/>
        <v>0.85565013977373294</v>
      </c>
      <c r="AN66" s="49">
        <f t="shared" ref="AN66:BM66" ca="1" si="205">IF(AN$56=$B66,OFFSET(AN$46,$C66,0)/12,AM66)</f>
        <v>0.85565013977373294</v>
      </c>
      <c r="AO66" s="49">
        <f t="shared" ca="1" si="205"/>
        <v>0.85565013977373294</v>
      </c>
      <c r="AP66" s="49">
        <f t="shared" ca="1" si="205"/>
        <v>0.85565013977373294</v>
      </c>
      <c r="AQ66" s="49">
        <f t="shared" ca="1" si="205"/>
        <v>0.85565013977373294</v>
      </c>
      <c r="AR66" s="49">
        <f t="shared" ca="1" si="205"/>
        <v>0.85565013977373294</v>
      </c>
      <c r="AS66" s="49">
        <f t="shared" ca="1" si="205"/>
        <v>0.85565013977373294</v>
      </c>
      <c r="AT66" s="49">
        <f t="shared" ca="1" si="205"/>
        <v>0.85565013977373294</v>
      </c>
      <c r="AU66" s="49">
        <f t="shared" ca="1" si="205"/>
        <v>0.85565013977373294</v>
      </c>
      <c r="AV66" s="49">
        <f t="shared" ca="1" si="205"/>
        <v>0.85565013977373294</v>
      </c>
      <c r="AW66" s="49">
        <f t="shared" ca="1" si="205"/>
        <v>0.85565013977373294</v>
      </c>
      <c r="AX66" s="49">
        <f t="shared" ca="1" si="205"/>
        <v>0.85565013977373294</v>
      </c>
      <c r="AY66" s="49">
        <f t="shared" ca="1" si="205"/>
        <v>0.78377552803273953</v>
      </c>
      <c r="AZ66" s="49">
        <f t="shared" ca="1" si="205"/>
        <v>0.78377552803273953</v>
      </c>
      <c r="BA66" s="49">
        <f t="shared" ca="1" si="205"/>
        <v>0.78377552803273953</v>
      </c>
      <c r="BB66" s="49">
        <f t="shared" ca="1" si="205"/>
        <v>0.78377552803273953</v>
      </c>
      <c r="BC66" s="49">
        <f t="shared" ca="1" si="205"/>
        <v>0.78377552803273953</v>
      </c>
      <c r="BD66" s="49">
        <f t="shared" ca="1" si="205"/>
        <v>0.78377552803273953</v>
      </c>
      <c r="BE66" s="49">
        <f t="shared" ca="1" si="205"/>
        <v>0.78377552803273953</v>
      </c>
      <c r="BF66" s="49">
        <f t="shared" ca="1" si="205"/>
        <v>0.78377552803273953</v>
      </c>
      <c r="BG66" s="49">
        <f t="shared" ca="1" si="205"/>
        <v>0.78377552803273953</v>
      </c>
      <c r="BH66" s="49">
        <f t="shared" ca="1" si="205"/>
        <v>0.78377552803273953</v>
      </c>
      <c r="BI66" s="49">
        <f t="shared" ca="1" si="205"/>
        <v>0.78377552803273953</v>
      </c>
      <c r="BJ66" s="49">
        <f t="shared" ca="1" si="205"/>
        <v>0.78377552803273953</v>
      </c>
      <c r="BK66" s="49">
        <f t="shared" ca="1" si="205"/>
        <v>0.71793838367798946</v>
      </c>
      <c r="BL66" s="49">
        <f t="shared" ca="1" si="205"/>
        <v>0.71793838367798946</v>
      </c>
      <c r="BM66" s="49">
        <f t="shared" ca="1" si="205"/>
        <v>0.71793838367798946</v>
      </c>
      <c r="BO66" s="49"/>
      <c r="BP66" s="49"/>
      <c r="BQ66" s="49"/>
      <c r="BR66" s="49"/>
      <c r="BS66" s="49"/>
      <c r="BT66" s="49"/>
      <c r="BU66" s="49"/>
    </row>
    <row r="67" spans="1:87" ht="15" customHeight="1" x14ac:dyDescent="0.45">
      <c r="A67" s="82"/>
      <c r="B67" s="84" t="s">
        <v>142</v>
      </c>
      <c r="C67">
        <v>1</v>
      </c>
      <c r="P67" s="49">
        <f t="shared" ref="P67:BM71" ca="1" si="206">IF(P$56=$B67,OFFSET(P$46,$C67,0)/12,O67)</f>
        <v>1.0554693544481102</v>
      </c>
      <c r="Q67" s="49">
        <f t="shared" ca="1" si="206"/>
        <v>1.0554693544481102</v>
      </c>
      <c r="R67" s="49">
        <f t="shared" ca="1" si="206"/>
        <v>1.0554693544481102</v>
      </c>
      <c r="S67" s="49">
        <f t="shared" ca="1" si="206"/>
        <v>1.0554693544481102</v>
      </c>
      <c r="T67" s="49">
        <f t="shared" ca="1" si="206"/>
        <v>1.0554693544481102</v>
      </c>
      <c r="U67" s="49">
        <f t="shared" ca="1" si="206"/>
        <v>1.0554693544481102</v>
      </c>
      <c r="V67" s="49">
        <f t="shared" ca="1" si="206"/>
        <v>1.0554693544481102</v>
      </c>
      <c r="W67" s="49">
        <f t="shared" ca="1" si="206"/>
        <v>1.0554693544481102</v>
      </c>
      <c r="X67" s="49">
        <f t="shared" ca="1" si="206"/>
        <v>1.0554693544481102</v>
      </c>
      <c r="Y67" s="49">
        <f t="shared" ca="1" si="206"/>
        <v>1.0554693544481102</v>
      </c>
      <c r="Z67" s="49">
        <f t="shared" ca="1" si="206"/>
        <v>1.0554693544481102</v>
      </c>
      <c r="AA67" s="49">
        <f t="shared" ca="1" si="206"/>
        <v>1.0554693544481102</v>
      </c>
      <c r="AB67" s="49">
        <f t="shared" ca="1" si="206"/>
        <v>0.96680992867446891</v>
      </c>
      <c r="AC67" s="49">
        <f t="shared" ca="1" si="206"/>
        <v>0.96680992867446891</v>
      </c>
      <c r="AD67" s="49">
        <f t="shared" ca="1" si="206"/>
        <v>0.96680992867446891</v>
      </c>
      <c r="AE67" s="49">
        <f t="shared" ca="1" si="206"/>
        <v>0.96680992867446891</v>
      </c>
      <c r="AF67" s="49">
        <f t="shared" ca="1" si="206"/>
        <v>0.96680992867446891</v>
      </c>
      <c r="AG67" s="49">
        <f t="shared" ca="1" si="206"/>
        <v>0.96680992867446891</v>
      </c>
      <c r="AH67" s="49">
        <f t="shared" ca="1" si="206"/>
        <v>0.96680992867446891</v>
      </c>
      <c r="AI67" s="49">
        <f t="shared" ca="1" si="206"/>
        <v>0.96680992867446891</v>
      </c>
      <c r="AJ67" s="49">
        <f t="shared" ca="1" si="206"/>
        <v>0.96680992867446891</v>
      </c>
      <c r="AK67" s="49">
        <f t="shared" ca="1" si="206"/>
        <v>0.96680992867446891</v>
      </c>
      <c r="AL67" s="49">
        <f t="shared" ca="1" si="206"/>
        <v>0.96680992867446891</v>
      </c>
      <c r="AM67" s="49">
        <f t="shared" ca="1" si="206"/>
        <v>0.96680992867446891</v>
      </c>
      <c r="AN67" s="49">
        <f t="shared" ca="1" si="206"/>
        <v>0.88559789466581362</v>
      </c>
      <c r="AO67" s="49">
        <f t="shared" ca="1" si="206"/>
        <v>0.88559789466581362</v>
      </c>
      <c r="AP67" s="49">
        <f t="shared" ca="1" si="206"/>
        <v>0.88559789466581362</v>
      </c>
      <c r="AQ67" s="49">
        <f t="shared" ca="1" si="206"/>
        <v>0.88559789466581362</v>
      </c>
      <c r="AR67" s="49">
        <f t="shared" ca="1" si="206"/>
        <v>0.88559789466581362</v>
      </c>
      <c r="AS67" s="49">
        <f t="shared" ca="1" si="206"/>
        <v>0.88559789466581362</v>
      </c>
      <c r="AT67" s="49">
        <f t="shared" ca="1" si="206"/>
        <v>0.88559789466581362</v>
      </c>
      <c r="AU67" s="49">
        <f t="shared" ca="1" si="206"/>
        <v>0.88559789466581362</v>
      </c>
      <c r="AV67" s="49">
        <f t="shared" ca="1" si="206"/>
        <v>0.88559789466581362</v>
      </c>
      <c r="AW67" s="49">
        <f t="shared" ca="1" si="206"/>
        <v>0.88559789466581362</v>
      </c>
      <c r="AX67" s="49">
        <f t="shared" ca="1" si="206"/>
        <v>0.88559789466581362</v>
      </c>
      <c r="AY67" s="49">
        <f t="shared" ca="1" si="206"/>
        <v>0.88559789466581362</v>
      </c>
      <c r="AZ67" s="49">
        <f t="shared" ca="1" si="206"/>
        <v>0.81120767151388529</v>
      </c>
      <c r="BA67" s="49">
        <f t="shared" ca="1" si="206"/>
        <v>0.81120767151388529</v>
      </c>
      <c r="BB67" s="49">
        <f t="shared" ca="1" si="206"/>
        <v>0.81120767151388529</v>
      </c>
      <c r="BC67" s="49">
        <f t="shared" ca="1" si="206"/>
        <v>0.81120767151388529</v>
      </c>
      <c r="BD67" s="49">
        <f t="shared" ca="1" si="206"/>
        <v>0.81120767151388529</v>
      </c>
      <c r="BE67" s="49">
        <f t="shared" ca="1" si="206"/>
        <v>0.81120767151388529</v>
      </c>
      <c r="BF67" s="49">
        <f t="shared" ca="1" si="206"/>
        <v>0.81120767151388529</v>
      </c>
      <c r="BG67" s="49">
        <f t="shared" ca="1" si="206"/>
        <v>0.81120767151388529</v>
      </c>
      <c r="BH67" s="49">
        <f t="shared" ca="1" si="206"/>
        <v>0.81120767151388529</v>
      </c>
      <c r="BI67" s="49">
        <f t="shared" ca="1" si="206"/>
        <v>0.81120767151388529</v>
      </c>
      <c r="BJ67" s="49">
        <f t="shared" ca="1" si="206"/>
        <v>0.81120767151388529</v>
      </c>
      <c r="BK67" s="49">
        <f t="shared" ca="1" si="206"/>
        <v>0.81120767151388529</v>
      </c>
      <c r="BL67" s="49">
        <f t="shared" ca="1" si="206"/>
        <v>0.74306622710671899</v>
      </c>
      <c r="BM67" s="49">
        <f t="shared" ca="1" si="206"/>
        <v>0.74306622710671899</v>
      </c>
      <c r="BO67" s="49"/>
      <c r="BP67" s="49"/>
      <c r="BQ67" s="49"/>
      <c r="BR67" s="49"/>
      <c r="BS67" s="49"/>
      <c r="BT67" s="49"/>
      <c r="BU67" s="49"/>
      <c r="BV67" s="49"/>
    </row>
    <row r="68" spans="1:87" ht="15" customHeight="1" x14ac:dyDescent="0.45">
      <c r="A68" s="82"/>
      <c r="B68" s="84" t="s">
        <v>143</v>
      </c>
      <c r="C68">
        <v>1</v>
      </c>
      <c r="Q68" s="49">
        <f t="shared" ca="1" si="206"/>
        <v>1.092410781853794</v>
      </c>
      <c r="R68" s="49">
        <f t="shared" ca="1" si="206"/>
        <v>1.092410781853794</v>
      </c>
      <c r="S68" s="49">
        <f t="shared" ca="1" si="206"/>
        <v>1.092410781853794</v>
      </c>
      <c r="T68" s="49">
        <f t="shared" ca="1" si="206"/>
        <v>1.092410781853794</v>
      </c>
      <c r="U68" s="49">
        <f t="shared" ca="1" si="206"/>
        <v>1.092410781853794</v>
      </c>
      <c r="V68" s="49">
        <f t="shared" ca="1" si="206"/>
        <v>1.092410781853794</v>
      </c>
      <c r="W68" s="49">
        <f t="shared" ca="1" si="206"/>
        <v>1.092410781853794</v>
      </c>
      <c r="X68" s="49">
        <f t="shared" ca="1" si="206"/>
        <v>1.092410781853794</v>
      </c>
      <c r="Y68" s="49">
        <f t="shared" ca="1" si="206"/>
        <v>1.092410781853794</v>
      </c>
      <c r="Z68" s="49">
        <f t="shared" ca="1" si="206"/>
        <v>1.092410781853794</v>
      </c>
      <c r="AA68" s="49">
        <f t="shared" ca="1" si="206"/>
        <v>1.092410781853794</v>
      </c>
      <c r="AB68" s="49">
        <f t="shared" ca="1" si="206"/>
        <v>1.092410781853794</v>
      </c>
      <c r="AC68" s="49">
        <f t="shared" ca="1" si="206"/>
        <v>1.0006482761780753</v>
      </c>
      <c r="AD68" s="49">
        <f t="shared" ca="1" si="206"/>
        <v>1.0006482761780753</v>
      </c>
      <c r="AE68" s="49">
        <f t="shared" ca="1" si="206"/>
        <v>1.0006482761780753</v>
      </c>
      <c r="AF68" s="49">
        <f t="shared" ca="1" si="206"/>
        <v>1.0006482761780753</v>
      </c>
      <c r="AG68" s="49">
        <f t="shared" ca="1" si="206"/>
        <v>1.0006482761780753</v>
      </c>
      <c r="AH68" s="49">
        <f t="shared" ca="1" si="206"/>
        <v>1.0006482761780753</v>
      </c>
      <c r="AI68" s="49">
        <f t="shared" ca="1" si="206"/>
        <v>1.0006482761780753</v>
      </c>
      <c r="AJ68" s="49">
        <f t="shared" ca="1" si="206"/>
        <v>1.0006482761780753</v>
      </c>
      <c r="AK68" s="49">
        <f t="shared" ca="1" si="206"/>
        <v>1.0006482761780753</v>
      </c>
      <c r="AL68" s="49">
        <f t="shared" ca="1" si="206"/>
        <v>1.0006482761780753</v>
      </c>
      <c r="AM68" s="49">
        <f t="shared" ca="1" si="206"/>
        <v>1.0006482761780753</v>
      </c>
      <c r="AN68" s="49">
        <f t="shared" ca="1" si="206"/>
        <v>1.0006482761780753</v>
      </c>
      <c r="AO68" s="49">
        <f t="shared" ca="1" si="206"/>
        <v>0.91659382097911701</v>
      </c>
      <c r="AP68" s="49">
        <f t="shared" ca="1" si="206"/>
        <v>0.91659382097911701</v>
      </c>
      <c r="AQ68" s="49">
        <f t="shared" ca="1" si="206"/>
        <v>0.91659382097911701</v>
      </c>
      <c r="AR68" s="49">
        <f t="shared" ca="1" si="206"/>
        <v>0.91659382097911701</v>
      </c>
      <c r="AS68" s="49">
        <f t="shared" ca="1" si="206"/>
        <v>0.91659382097911701</v>
      </c>
      <c r="AT68" s="49">
        <f t="shared" ca="1" si="206"/>
        <v>0.91659382097911701</v>
      </c>
      <c r="AU68" s="49">
        <f t="shared" ca="1" si="206"/>
        <v>0.91659382097911701</v>
      </c>
      <c r="AV68" s="49">
        <f t="shared" ca="1" si="206"/>
        <v>0.91659382097911701</v>
      </c>
      <c r="AW68" s="49">
        <f t="shared" ca="1" si="206"/>
        <v>0.91659382097911701</v>
      </c>
      <c r="AX68" s="49">
        <f t="shared" ca="1" si="206"/>
        <v>0.91659382097911701</v>
      </c>
      <c r="AY68" s="49">
        <f t="shared" ca="1" si="206"/>
        <v>0.91659382097911701</v>
      </c>
      <c r="AZ68" s="49">
        <f t="shared" ca="1" si="206"/>
        <v>0.91659382097911701</v>
      </c>
      <c r="BA68" s="49">
        <f t="shared" ca="1" si="206"/>
        <v>0.83959994001687122</v>
      </c>
      <c r="BB68" s="49">
        <f t="shared" ca="1" si="206"/>
        <v>0.83959994001687122</v>
      </c>
      <c r="BC68" s="49">
        <f t="shared" ca="1" si="206"/>
        <v>0.83959994001687122</v>
      </c>
      <c r="BD68" s="49">
        <f t="shared" ca="1" si="206"/>
        <v>0.83959994001687122</v>
      </c>
      <c r="BE68" s="49">
        <f t="shared" ca="1" si="206"/>
        <v>0.83959994001687122</v>
      </c>
      <c r="BF68" s="49">
        <f t="shared" ca="1" si="206"/>
        <v>0.83959994001687122</v>
      </c>
      <c r="BG68" s="49">
        <f t="shared" ca="1" si="206"/>
        <v>0.83959994001687122</v>
      </c>
      <c r="BH68" s="49">
        <f t="shared" ca="1" si="206"/>
        <v>0.83959994001687122</v>
      </c>
      <c r="BI68" s="49">
        <f t="shared" ca="1" si="206"/>
        <v>0.83959994001687122</v>
      </c>
      <c r="BJ68" s="49">
        <f t="shared" ca="1" si="206"/>
        <v>0.83959994001687122</v>
      </c>
      <c r="BK68" s="49">
        <f t="shared" ca="1" si="206"/>
        <v>0.83959994001687122</v>
      </c>
      <c r="BL68" s="49">
        <f t="shared" ca="1" si="206"/>
        <v>0.83959994001687122</v>
      </c>
      <c r="BM68" s="49">
        <f t="shared" ca="1" si="206"/>
        <v>0.76907354505545411</v>
      </c>
      <c r="BO68" s="49"/>
      <c r="BP68" s="49"/>
      <c r="BQ68" s="49"/>
      <c r="BR68" s="49"/>
      <c r="BS68" s="49"/>
      <c r="BT68" s="49"/>
      <c r="BU68" s="49"/>
      <c r="BV68" s="49"/>
      <c r="BW68" s="49"/>
    </row>
    <row r="69" spans="1:87" ht="15" customHeight="1" x14ac:dyDescent="0.45">
      <c r="A69" s="82"/>
      <c r="B69" s="84" t="s">
        <v>132</v>
      </c>
      <c r="C69">
        <f>C57+1</f>
        <v>2</v>
      </c>
      <c r="R69" s="49">
        <f t="shared" ca="1" si="206"/>
        <v>0.98850691063118579</v>
      </c>
      <c r="S69" s="49">
        <f t="shared" ca="1" si="206"/>
        <v>0.98850691063118579</v>
      </c>
      <c r="T69" s="49">
        <f t="shared" ca="1" si="206"/>
        <v>0.98850691063118579</v>
      </c>
      <c r="U69" s="49">
        <f t="shared" ca="1" si="206"/>
        <v>0.98850691063118579</v>
      </c>
      <c r="V69" s="49">
        <f t="shared" ca="1" si="206"/>
        <v>0.98850691063118579</v>
      </c>
      <c r="W69" s="49">
        <f t="shared" ca="1" si="206"/>
        <v>0.98850691063118579</v>
      </c>
      <c r="X69" s="49">
        <f t="shared" ca="1" si="206"/>
        <v>0.98850691063118579</v>
      </c>
      <c r="Y69" s="49">
        <f t="shared" ca="1" si="206"/>
        <v>0.98850691063118579</v>
      </c>
      <c r="Z69" s="49">
        <f t="shared" ca="1" si="206"/>
        <v>0.98850691063118579</v>
      </c>
      <c r="AA69" s="49">
        <f t="shared" ca="1" si="206"/>
        <v>0.98850691063118579</v>
      </c>
      <c r="AB69" s="49">
        <f t="shared" ca="1" si="206"/>
        <v>0.98850691063118579</v>
      </c>
      <c r="AC69" s="49">
        <f t="shared" ca="1" si="206"/>
        <v>0.98850691063118579</v>
      </c>
      <c r="AD69" s="49">
        <f t="shared" ca="1" si="206"/>
        <v>0.90547233013816619</v>
      </c>
      <c r="AE69" s="49">
        <f t="shared" ca="1" si="206"/>
        <v>0.90547233013816619</v>
      </c>
      <c r="AF69" s="49">
        <f t="shared" ca="1" si="206"/>
        <v>0.90547233013816619</v>
      </c>
      <c r="AG69" s="49">
        <f t="shared" ca="1" si="206"/>
        <v>0.90547233013816619</v>
      </c>
      <c r="AH69" s="49">
        <f t="shared" ca="1" si="206"/>
        <v>0.90547233013816619</v>
      </c>
      <c r="AI69" s="49">
        <f t="shared" ca="1" si="206"/>
        <v>0.90547233013816619</v>
      </c>
      <c r="AJ69" s="49">
        <f t="shared" ca="1" si="206"/>
        <v>0.90547233013816619</v>
      </c>
      <c r="AK69" s="49">
        <f t="shared" ca="1" si="206"/>
        <v>0.90547233013816619</v>
      </c>
      <c r="AL69" s="49">
        <f t="shared" ca="1" si="206"/>
        <v>0.90547233013816619</v>
      </c>
      <c r="AM69" s="49">
        <f t="shared" ca="1" si="206"/>
        <v>0.90547233013816619</v>
      </c>
      <c r="AN69" s="49">
        <f t="shared" ca="1" si="206"/>
        <v>0.90547233013816619</v>
      </c>
      <c r="AO69" s="49">
        <f t="shared" ca="1" si="206"/>
        <v>0.90547233013816619</v>
      </c>
      <c r="AP69" s="49">
        <f t="shared" ca="1" si="206"/>
        <v>0.8294126544065602</v>
      </c>
      <c r="AQ69" s="49">
        <f t="shared" ca="1" si="206"/>
        <v>0.8294126544065602</v>
      </c>
      <c r="AR69" s="49">
        <f t="shared" ca="1" si="206"/>
        <v>0.8294126544065602</v>
      </c>
      <c r="AS69" s="49">
        <f t="shared" ca="1" si="206"/>
        <v>0.8294126544065602</v>
      </c>
      <c r="AT69" s="49">
        <f t="shared" ca="1" si="206"/>
        <v>0.8294126544065602</v>
      </c>
      <c r="AU69" s="49">
        <f t="shared" ca="1" si="206"/>
        <v>0.8294126544065602</v>
      </c>
      <c r="AV69" s="49">
        <f t="shared" ca="1" si="206"/>
        <v>0.8294126544065602</v>
      </c>
      <c r="AW69" s="49">
        <f t="shared" ca="1" si="206"/>
        <v>0.8294126544065602</v>
      </c>
      <c r="AX69" s="49">
        <f t="shared" ca="1" si="206"/>
        <v>0.8294126544065602</v>
      </c>
      <c r="AY69" s="49">
        <f t="shared" ca="1" si="206"/>
        <v>0.8294126544065602</v>
      </c>
      <c r="AZ69" s="49">
        <f t="shared" ca="1" si="206"/>
        <v>0.8294126544065602</v>
      </c>
      <c r="BA69" s="49">
        <f t="shared" ca="1" si="206"/>
        <v>0.8294126544065602</v>
      </c>
      <c r="BB69" s="49">
        <f t="shared" ca="1" si="206"/>
        <v>0.7597419914364093</v>
      </c>
      <c r="BC69" s="49">
        <f t="shared" ca="1" si="206"/>
        <v>0.7597419914364093</v>
      </c>
      <c r="BD69" s="49">
        <f t="shared" ca="1" si="206"/>
        <v>0.7597419914364093</v>
      </c>
      <c r="BE69" s="49">
        <f t="shared" ca="1" si="206"/>
        <v>0.7597419914364093</v>
      </c>
      <c r="BF69" s="49">
        <f t="shared" ca="1" si="206"/>
        <v>0.7597419914364093</v>
      </c>
      <c r="BG69" s="49">
        <f t="shared" ca="1" si="206"/>
        <v>0.7597419914364093</v>
      </c>
      <c r="BH69" s="49">
        <f t="shared" ca="1" si="206"/>
        <v>0.7597419914364093</v>
      </c>
      <c r="BI69" s="49">
        <f t="shared" ca="1" si="206"/>
        <v>0.7597419914364093</v>
      </c>
      <c r="BJ69" s="49">
        <f t="shared" ca="1" si="206"/>
        <v>0.7597419914364093</v>
      </c>
      <c r="BK69" s="49">
        <f t="shared" ca="1" si="206"/>
        <v>0.7597419914364093</v>
      </c>
      <c r="BL69" s="49">
        <f t="shared" ca="1" si="206"/>
        <v>0.7597419914364093</v>
      </c>
      <c r="BM69" s="49">
        <f t="shared" ca="1" si="206"/>
        <v>0.7597419914364093</v>
      </c>
      <c r="BO69" s="49"/>
      <c r="BP69" s="49"/>
      <c r="BQ69" s="49"/>
      <c r="BR69" s="49"/>
      <c r="BS69" s="49"/>
      <c r="BT69" s="49"/>
      <c r="BU69" s="49"/>
      <c r="BV69" s="49"/>
      <c r="BW69" s="49"/>
      <c r="BX69" s="49"/>
    </row>
    <row r="70" spans="1:87" ht="15" customHeight="1" x14ac:dyDescent="0.45">
      <c r="A70" s="82"/>
      <c r="B70" s="84" t="s">
        <v>133</v>
      </c>
      <c r="C70">
        <f t="shared" ref="C70:C116" si="207">C58+1</f>
        <v>2</v>
      </c>
      <c r="S70" s="49">
        <f t="shared" ca="1" si="206"/>
        <v>1.0181621179501212</v>
      </c>
      <c r="T70" s="49">
        <f t="shared" ca="1" si="206"/>
        <v>1.0181621179501212</v>
      </c>
      <c r="U70" s="49">
        <f t="shared" ca="1" si="206"/>
        <v>1.0181621179501212</v>
      </c>
      <c r="V70" s="49">
        <f t="shared" ca="1" si="206"/>
        <v>1.0181621179501212</v>
      </c>
      <c r="W70" s="49">
        <f t="shared" ca="1" si="206"/>
        <v>1.0181621179501212</v>
      </c>
      <c r="X70" s="49">
        <f t="shared" ca="1" si="206"/>
        <v>1.0181621179501212</v>
      </c>
      <c r="Y70" s="49">
        <f t="shared" ca="1" si="206"/>
        <v>1.0181621179501212</v>
      </c>
      <c r="Z70" s="49">
        <f t="shared" ca="1" si="206"/>
        <v>1.0181621179501212</v>
      </c>
      <c r="AA70" s="49">
        <f t="shared" ca="1" si="206"/>
        <v>1.0181621179501212</v>
      </c>
      <c r="AB70" s="49">
        <f t="shared" ca="1" si="206"/>
        <v>1.0181621179501212</v>
      </c>
      <c r="AC70" s="49">
        <f t="shared" ca="1" si="206"/>
        <v>1.0181621179501212</v>
      </c>
      <c r="AD70" s="49">
        <f t="shared" ca="1" si="206"/>
        <v>1.0181621179501212</v>
      </c>
      <c r="AE70" s="49">
        <f t="shared" ca="1" si="206"/>
        <v>0.93263650004231113</v>
      </c>
      <c r="AF70" s="49">
        <f t="shared" ca="1" si="206"/>
        <v>0.93263650004231113</v>
      </c>
      <c r="AG70" s="49">
        <f t="shared" ca="1" si="206"/>
        <v>0.93263650004231113</v>
      </c>
      <c r="AH70" s="49">
        <f t="shared" ca="1" si="206"/>
        <v>0.93263650004231113</v>
      </c>
      <c r="AI70" s="49">
        <f t="shared" ca="1" si="206"/>
        <v>0.93263650004231113</v>
      </c>
      <c r="AJ70" s="49">
        <f t="shared" ca="1" si="206"/>
        <v>0.93263650004231113</v>
      </c>
      <c r="AK70" s="49">
        <f t="shared" ca="1" si="206"/>
        <v>0.93263650004231113</v>
      </c>
      <c r="AL70" s="49">
        <f t="shared" ca="1" si="206"/>
        <v>0.93263650004231113</v>
      </c>
      <c r="AM70" s="49">
        <f t="shared" ca="1" si="206"/>
        <v>0.93263650004231113</v>
      </c>
      <c r="AN70" s="49">
        <f t="shared" ca="1" si="206"/>
        <v>0.93263650004231113</v>
      </c>
      <c r="AO70" s="49">
        <f t="shared" ca="1" si="206"/>
        <v>0.93263650004231113</v>
      </c>
      <c r="AP70" s="49">
        <f t="shared" ca="1" si="206"/>
        <v>0.93263650004231113</v>
      </c>
      <c r="AQ70" s="49">
        <f t="shared" ca="1" si="206"/>
        <v>0.85429503403875706</v>
      </c>
      <c r="AR70" s="49">
        <f t="shared" ca="1" si="206"/>
        <v>0.85429503403875706</v>
      </c>
      <c r="AS70" s="49">
        <f t="shared" ca="1" si="206"/>
        <v>0.85429503403875706</v>
      </c>
      <c r="AT70" s="49">
        <f t="shared" ca="1" si="206"/>
        <v>0.85429503403875706</v>
      </c>
      <c r="AU70" s="49">
        <f t="shared" ca="1" si="206"/>
        <v>0.85429503403875706</v>
      </c>
      <c r="AV70" s="49">
        <f t="shared" ca="1" si="206"/>
        <v>0.85429503403875706</v>
      </c>
      <c r="AW70" s="49">
        <f t="shared" ca="1" si="206"/>
        <v>0.85429503403875706</v>
      </c>
      <c r="AX70" s="49">
        <f t="shared" ca="1" si="206"/>
        <v>0.85429503403875706</v>
      </c>
      <c r="AY70" s="49">
        <f t="shared" ca="1" si="206"/>
        <v>0.85429503403875706</v>
      </c>
      <c r="AZ70" s="49">
        <f t="shared" ca="1" si="206"/>
        <v>0.85429503403875706</v>
      </c>
      <c r="BA70" s="49">
        <f t="shared" ca="1" si="206"/>
        <v>0.85429503403875706</v>
      </c>
      <c r="BB70" s="49">
        <f t="shared" ca="1" si="206"/>
        <v>0.85429503403875706</v>
      </c>
      <c r="BC70" s="49">
        <f t="shared" ca="1" si="206"/>
        <v>0.78253425117950137</v>
      </c>
      <c r="BD70" s="49">
        <f t="shared" ca="1" si="206"/>
        <v>0.78253425117950137</v>
      </c>
      <c r="BE70" s="49">
        <f t="shared" ca="1" si="206"/>
        <v>0.78253425117950137</v>
      </c>
      <c r="BF70" s="49">
        <f t="shared" ca="1" si="206"/>
        <v>0.78253425117950137</v>
      </c>
      <c r="BG70" s="49">
        <f t="shared" ca="1" si="206"/>
        <v>0.78253425117950137</v>
      </c>
      <c r="BH70" s="49">
        <f t="shared" ca="1" si="206"/>
        <v>0.78253425117950137</v>
      </c>
      <c r="BI70" s="49">
        <f t="shared" ca="1" si="206"/>
        <v>0.78253425117950137</v>
      </c>
      <c r="BJ70" s="49">
        <f t="shared" ca="1" si="206"/>
        <v>0.78253425117950137</v>
      </c>
      <c r="BK70" s="49">
        <f t="shared" ca="1" si="206"/>
        <v>0.78253425117950137</v>
      </c>
      <c r="BL70" s="49">
        <f t="shared" ca="1" si="206"/>
        <v>0.78253425117950137</v>
      </c>
      <c r="BM70" s="49">
        <f t="shared" ca="1" si="206"/>
        <v>0.78253425117950137</v>
      </c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</row>
    <row r="71" spans="1:87" ht="15" customHeight="1" x14ac:dyDescent="0.45">
      <c r="A71" s="82"/>
      <c r="B71" s="84" t="s">
        <v>134</v>
      </c>
      <c r="C71">
        <f t="shared" si="207"/>
        <v>2</v>
      </c>
      <c r="T71" s="49">
        <f t="shared" ca="1" si="206"/>
        <v>1.048706981488625</v>
      </c>
      <c r="U71" s="49">
        <f t="shared" ca="1" si="206"/>
        <v>1.048706981488625</v>
      </c>
      <c r="V71" s="49">
        <f t="shared" ca="1" si="206"/>
        <v>1.048706981488625</v>
      </c>
      <c r="W71" s="49">
        <f t="shared" ca="1" si="206"/>
        <v>1.048706981488625</v>
      </c>
      <c r="X71" s="49">
        <f t="shared" ca="1" si="206"/>
        <v>1.048706981488625</v>
      </c>
      <c r="Y71" s="49">
        <f t="shared" ca="1" si="206"/>
        <v>1.048706981488625</v>
      </c>
      <c r="Z71" s="49">
        <f t="shared" ca="1" si="206"/>
        <v>1.048706981488625</v>
      </c>
      <c r="AA71" s="49">
        <f t="shared" ca="1" si="206"/>
        <v>1.048706981488625</v>
      </c>
      <c r="AB71" s="49">
        <f t="shared" ca="1" si="206"/>
        <v>1.048706981488625</v>
      </c>
      <c r="AC71" s="49">
        <f t="shared" ca="1" si="206"/>
        <v>1.048706981488625</v>
      </c>
      <c r="AD71" s="49">
        <f t="shared" ca="1" si="206"/>
        <v>1.048706981488625</v>
      </c>
      <c r="AE71" s="49">
        <f t="shared" ca="1" si="206"/>
        <v>1.048706981488625</v>
      </c>
      <c r="AF71" s="49">
        <f t="shared" ca="1" si="206"/>
        <v>0.96061559504358041</v>
      </c>
      <c r="AG71" s="49">
        <f t="shared" ca="1" si="206"/>
        <v>0.96061559504358041</v>
      </c>
      <c r="AH71" s="49">
        <f t="shared" ca="1" si="206"/>
        <v>0.96061559504358041</v>
      </c>
      <c r="AI71" s="49">
        <f t="shared" ca="1" si="206"/>
        <v>0.96061559504358041</v>
      </c>
      <c r="AJ71" s="49">
        <f t="shared" ca="1" si="206"/>
        <v>0.96061559504358041</v>
      </c>
      <c r="AK71" s="49">
        <f t="shared" ca="1" si="206"/>
        <v>0.96061559504358041</v>
      </c>
      <c r="AL71" s="49">
        <f t="shared" ca="1" si="206"/>
        <v>0.96061559504358041</v>
      </c>
      <c r="AM71" s="49">
        <f t="shared" ca="1" si="206"/>
        <v>0.96061559504358041</v>
      </c>
      <c r="AN71" s="49">
        <f t="shared" ca="1" si="206"/>
        <v>0.96061559504358041</v>
      </c>
      <c r="AO71" s="49">
        <f t="shared" ca="1" si="206"/>
        <v>0.96061559504358041</v>
      </c>
      <c r="AP71" s="49">
        <f t="shared" ca="1" si="206"/>
        <v>0.96061559504358041</v>
      </c>
      <c r="AQ71" s="49">
        <f t="shared" ca="1" si="206"/>
        <v>0.96061559504358041</v>
      </c>
      <c r="AR71" s="49">
        <f t="shared" ca="1" si="206"/>
        <v>0.8799238850599197</v>
      </c>
      <c r="AS71" s="49">
        <f t="shared" ref="AS71:BM71" ca="1" si="208">IF(AS$56=$B71,OFFSET(AS$46,$C71,0)/12,AR71)</f>
        <v>0.8799238850599197</v>
      </c>
      <c r="AT71" s="49">
        <f t="shared" ca="1" si="208"/>
        <v>0.8799238850599197</v>
      </c>
      <c r="AU71" s="49">
        <f t="shared" ca="1" si="208"/>
        <v>0.8799238850599197</v>
      </c>
      <c r="AV71" s="49">
        <f t="shared" ca="1" si="208"/>
        <v>0.8799238850599197</v>
      </c>
      <c r="AW71" s="49">
        <f t="shared" ca="1" si="208"/>
        <v>0.8799238850599197</v>
      </c>
      <c r="AX71" s="49">
        <f t="shared" ca="1" si="208"/>
        <v>0.8799238850599197</v>
      </c>
      <c r="AY71" s="49">
        <f t="shared" ca="1" si="208"/>
        <v>0.8799238850599197</v>
      </c>
      <c r="AZ71" s="49">
        <f t="shared" ca="1" si="208"/>
        <v>0.8799238850599197</v>
      </c>
      <c r="BA71" s="49">
        <f t="shared" ca="1" si="208"/>
        <v>0.8799238850599197</v>
      </c>
      <c r="BB71" s="49">
        <f t="shared" ca="1" si="208"/>
        <v>0.8799238850599197</v>
      </c>
      <c r="BC71" s="49">
        <f t="shared" ca="1" si="208"/>
        <v>0.8799238850599197</v>
      </c>
      <c r="BD71" s="49">
        <f t="shared" ca="1" si="208"/>
        <v>0.8060102787148864</v>
      </c>
      <c r="BE71" s="49">
        <f t="shared" ca="1" si="208"/>
        <v>0.8060102787148864</v>
      </c>
      <c r="BF71" s="49">
        <f t="shared" ca="1" si="208"/>
        <v>0.8060102787148864</v>
      </c>
      <c r="BG71" s="49">
        <f t="shared" ca="1" si="208"/>
        <v>0.8060102787148864</v>
      </c>
      <c r="BH71" s="49">
        <f t="shared" ca="1" si="208"/>
        <v>0.8060102787148864</v>
      </c>
      <c r="BI71" s="49">
        <f t="shared" ca="1" si="208"/>
        <v>0.8060102787148864</v>
      </c>
      <c r="BJ71" s="49">
        <f t="shared" ca="1" si="208"/>
        <v>0.8060102787148864</v>
      </c>
      <c r="BK71" s="49">
        <f t="shared" ca="1" si="208"/>
        <v>0.8060102787148864</v>
      </c>
      <c r="BL71" s="49">
        <f t="shared" ca="1" si="208"/>
        <v>0.8060102787148864</v>
      </c>
      <c r="BM71" s="49">
        <f t="shared" ca="1" si="208"/>
        <v>0.8060102787148864</v>
      </c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</row>
    <row r="72" spans="1:87" ht="15" customHeight="1" x14ac:dyDescent="0.45">
      <c r="A72" s="82"/>
      <c r="B72" s="84" t="s">
        <v>135</v>
      </c>
      <c r="C72">
        <f t="shared" si="207"/>
        <v>2</v>
      </c>
      <c r="U72" s="49">
        <f t="shared" ref="U72:BM76" ca="1" si="209">IF(U$56=$B72,OFFSET(U$46,$C72,0)/12,T72)</f>
        <v>1.0801681909332836</v>
      </c>
      <c r="V72" s="49">
        <f t="shared" ca="1" si="209"/>
        <v>1.0801681909332836</v>
      </c>
      <c r="W72" s="49">
        <f t="shared" ca="1" si="209"/>
        <v>1.0801681909332836</v>
      </c>
      <c r="X72" s="49">
        <f t="shared" ca="1" si="209"/>
        <v>1.0801681909332836</v>
      </c>
      <c r="Y72" s="49">
        <f t="shared" ca="1" si="209"/>
        <v>1.0801681909332836</v>
      </c>
      <c r="Z72" s="49">
        <f t="shared" ca="1" si="209"/>
        <v>1.0801681909332836</v>
      </c>
      <c r="AA72" s="49">
        <f t="shared" ca="1" si="209"/>
        <v>1.0801681909332836</v>
      </c>
      <c r="AB72" s="49">
        <f t="shared" ca="1" si="209"/>
        <v>1.0801681909332836</v>
      </c>
      <c r="AC72" s="49">
        <f t="shared" ca="1" si="209"/>
        <v>1.0801681909332836</v>
      </c>
      <c r="AD72" s="49">
        <f t="shared" ca="1" si="209"/>
        <v>1.0801681909332836</v>
      </c>
      <c r="AE72" s="49">
        <f t="shared" ca="1" si="209"/>
        <v>1.0801681909332836</v>
      </c>
      <c r="AF72" s="49">
        <f t="shared" ca="1" si="209"/>
        <v>1.0801681909332836</v>
      </c>
      <c r="AG72" s="49">
        <f t="shared" ca="1" si="209"/>
        <v>0.989434062894888</v>
      </c>
      <c r="AH72" s="49">
        <f t="shared" ca="1" si="209"/>
        <v>0.989434062894888</v>
      </c>
      <c r="AI72" s="49">
        <f t="shared" ca="1" si="209"/>
        <v>0.989434062894888</v>
      </c>
      <c r="AJ72" s="49">
        <f t="shared" ca="1" si="209"/>
        <v>0.989434062894888</v>
      </c>
      <c r="AK72" s="49">
        <f t="shared" ca="1" si="209"/>
        <v>0.989434062894888</v>
      </c>
      <c r="AL72" s="49">
        <f t="shared" ca="1" si="209"/>
        <v>0.989434062894888</v>
      </c>
      <c r="AM72" s="49">
        <f t="shared" ca="1" si="209"/>
        <v>0.989434062894888</v>
      </c>
      <c r="AN72" s="49">
        <f t="shared" ca="1" si="209"/>
        <v>0.989434062894888</v>
      </c>
      <c r="AO72" s="49">
        <f t="shared" ca="1" si="209"/>
        <v>0.989434062894888</v>
      </c>
      <c r="AP72" s="49">
        <f t="shared" ca="1" si="209"/>
        <v>0.989434062894888</v>
      </c>
      <c r="AQ72" s="49">
        <f t="shared" ca="1" si="209"/>
        <v>0.989434062894888</v>
      </c>
      <c r="AR72" s="49">
        <f t="shared" ca="1" si="209"/>
        <v>0.989434062894888</v>
      </c>
      <c r="AS72" s="49">
        <f t="shared" ca="1" si="209"/>
        <v>0.90632160161171738</v>
      </c>
      <c r="AT72" s="49">
        <f t="shared" ca="1" si="209"/>
        <v>0.90632160161171738</v>
      </c>
      <c r="AU72" s="49">
        <f t="shared" ca="1" si="209"/>
        <v>0.90632160161171738</v>
      </c>
      <c r="AV72" s="49">
        <f t="shared" ca="1" si="209"/>
        <v>0.90632160161171738</v>
      </c>
      <c r="AW72" s="49">
        <f t="shared" ca="1" si="209"/>
        <v>0.90632160161171738</v>
      </c>
      <c r="AX72" s="49">
        <f t="shared" ca="1" si="209"/>
        <v>0.90632160161171738</v>
      </c>
      <c r="AY72" s="49">
        <f t="shared" ca="1" si="209"/>
        <v>0.90632160161171738</v>
      </c>
      <c r="AZ72" s="49">
        <f t="shared" ca="1" si="209"/>
        <v>0.90632160161171738</v>
      </c>
      <c r="BA72" s="49">
        <f t="shared" ca="1" si="209"/>
        <v>0.90632160161171738</v>
      </c>
      <c r="BB72" s="49">
        <f t="shared" ca="1" si="209"/>
        <v>0.90632160161171738</v>
      </c>
      <c r="BC72" s="49">
        <f t="shared" ca="1" si="209"/>
        <v>0.90632160161171738</v>
      </c>
      <c r="BD72" s="49">
        <f t="shared" ca="1" si="209"/>
        <v>0.90632160161171738</v>
      </c>
      <c r="BE72" s="49">
        <f t="shared" ca="1" si="209"/>
        <v>0.8301905870763332</v>
      </c>
      <c r="BF72" s="49">
        <f t="shared" ca="1" si="209"/>
        <v>0.8301905870763332</v>
      </c>
      <c r="BG72" s="49">
        <f t="shared" ca="1" si="209"/>
        <v>0.8301905870763332</v>
      </c>
      <c r="BH72" s="49">
        <f t="shared" ca="1" si="209"/>
        <v>0.8301905870763332</v>
      </c>
      <c r="BI72" s="49">
        <f t="shared" ca="1" si="209"/>
        <v>0.8301905870763332</v>
      </c>
      <c r="BJ72" s="49">
        <f t="shared" ca="1" si="209"/>
        <v>0.8301905870763332</v>
      </c>
      <c r="BK72" s="49">
        <f t="shared" ca="1" si="209"/>
        <v>0.8301905870763332</v>
      </c>
      <c r="BL72" s="49">
        <f t="shared" ca="1" si="209"/>
        <v>0.8301905870763332</v>
      </c>
      <c r="BM72" s="49">
        <f t="shared" ca="1" si="209"/>
        <v>0.8301905870763332</v>
      </c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</row>
    <row r="73" spans="1:87" ht="15" customHeight="1" x14ac:dyDescent="0.45">
      <c r="A73" s="82"/>
      <c r="B73" s="84" t="s">
        <v>136</v>
      </c>
      <c r="C73">
        <f t="shared" si="207"/>
        <v>2</v>
      </c>
      <c r="V73" s="49">
        <f t="shared" ca="1" si="209"/>
        <v>1.1125732366612822</v>
      </c>
      <c r="W73" s="49">
        <f t="shared" ca="1" si="209"/>
        <v>1.1125732366612822</v>
      </c>
      <c r="X73" s="49">
        <f t="shared" ca="1" si="209"/>
        <v>1.1125732366612822</v>
      </c>
      <c r="Y73" s="49">
        <f t="shared" ca="1" si="209"/>
        <v>1.1125732366612822</v>
      </c>
      <c r="Z73" s="49">
        <f t="shared" ca="1" si="209"/>
        <v>1.1125732366612822</v>
      </c>
      <c r="AA73" s="49">
        <f t="shared" ca="1" si="209"/>
        <v>1.1125732366612822</v>
      </c>
      <c r="AB73" s="49">
        <f t="shared" ca="1" si="209"/>
        <v>1.1125732366612822</v>
      </c>
      <c r="AC73" s="49">
        <f t="shared" ca="1" si="209"/>
        <v>1.1125732366612822</v>
      </c>
      <c r="AD73" s="49">
        <f t="shared" ca="1" si="209"/>
        <v>1.1125732366612822</v>
      </c>
      <c r="AE73" s="49">
        <f t="shared" ca="1" si="209"/>
        <v>1.1125732366612822</v>
      </c>
      <c r="AF73" s="49">
        <f t="shared" ca="1" si="209"/>
        <v>1.1125732366612822</v>
      </c>
      <c r="AG73" s="49">
        <f t="shared" ca="1" si="209"/>
        <v>1.1125732366612822</v>
      </c>
      <c r="AH73" s="49">
        <f t="shared" ca="1" si="209"/>
        <v>1.0191170847817346</v>
      </c>
      <c r="AI73" s="49">
        <f t="shared" ca="1" si="209"/>
        <v>1.0191170847817346</v>
      </c>
      <c r="AJ73" s="49">
        <f t="shared" ca="1" si="209"/>
        <v>1.0191170847817346</v>
      </c>
      <c r="AK73" s="49">
        <f t="shared" ca="1" si="209"/>
        <v>1.0191170847817346</v>
      </c>
      <c r="AL73" s="49">
        <f t="shared" ca="1" si="209"/>
        <v>1.0191170847817346</v>
      </c>
      <c r="AM73" s="49">
        <f t="shared" ca="1" si="209"/>
        <v>1.0191170847817346</v>
      </c>
      <c r="AN73" s="49">
        <f t="shared" ca="1" si="209"/>
        <v>1.0191170847817346</v>
      </c>
      <c r="AO73" s="49">
        <f t="shared" ca="1" si="209"/>
        <v>1.0191170847817346</v>
      </c>
      <c r="AP73" s="49">
        <f t="shared" ca="1" si="209"/>
        <v>1.0191170847817346</v>
      </c>
      <c r="AQ73" s="49">
        <f t="shared" ca="1" si="209"/>
        <v>1.0191170847817346</v>
      </c>
      <c r="AR73" s="49">
        <f t="shared" ca="1" si="209"/>
        <v>1.0191170847817346</v>
      </c>
      <c r="AS73" s="49">
        <f t="shared" ca="1" si="209"/>
        <v>1.0191170847817346</v>
      </c>
      <c r="AT73" s="49">
        <f t="shared" ca="1" si="209"/>
        <v>0.93351124966006893</v>
      </c>
      <c r="AU73" s="49">
        <f t="shared" ca="1" si="209"/>
        <v>0.93351124966006893</v>
      </c>
      <c r="AV73" s="49">
        <f t="shared" ca="1" si="209"/>
        <v>0.93351124966006893</v>
      </c>
      <c r="AW73" s="49">
        <f t="shared" ca="1" si="209"/>
        <v>0.93351124966006893</v>
      </c>
      <c r="AX73" s="49">
        <f t="shared" ca="1" si="209"/>
        <v>0.93351124966006893</v>
      </c>
      <c r="AY73" s="49">
        <f t="shared" ca="1" si="209"/>
        <v>0.93351124966006893</v>
      </c>
      <c r="AZ73" s="49">
        <f t="shared" ca="1" si="209"/>
        <v>0.93351124966006893</v>
      </c>
      <c r="BA73" s="49">
        <f t="shared" ca="1" si="209"/>
        <v>0.93351124966006893</v>
      </c>
      <c r="BB73" s="49">
        <f t="shared" ca="1" si="209"/>
        <v>0.93351124966006893</v>
      </c>
      <c r="BC73" s="49">
        <f t="shared" ca="1" si="209"/>
        <v>0.93351124966006893</v>
      </c>
      <c r="BD73" s="49">
        <f t="shared" ca="1" si="209"/>
        <v>0.93351124966006893</v>
      </c>
      <c r="BE73" s="49">
        <f t="shared" ca="1" si="209"/>
        <v>0.93351124966006893</v>
      </c>
      <c r="BF73" s="49">
        <f t="shared" ca="1" si="209"/>
        <v>0.85509630468862319</v>
      </c>
      <c r="BG73" s="49">
        <f t="shared" ca="1" si="209"/>
        <v>0.85509630468862319</v>
      </c>
      <c r="BH73" s="49">
        <f t="shared" ca="1" si="209"/>
        <v>0.85509630468862319</v>
      </c>
      <c r="BI73" s="49">
        <f t="shared" ca="1" si="209"/>
        <v>0.85509630468862319</v>
      </c>
      <c r="BJ73" s="49">
        <f t="shared" ca="1" si="209"/>
        <v>0.85509630468862319</v>
      </c>
      <c r="BK73" s="49">
        <f t="shared" ca="1" si="209"/>
        <v>0.85509630468862319</v>
      </c>
      <c r="BL73" s="49">
        <f t="shared" ca="1" si="209"/>
        <v>0.85509630468862319</v>
      </c>
      <c r="BM73" s="49">
        <f t="shared" ca="1" si="209"/>
        <v>0.85509630468862319</v>
      </c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</row>
    <row r="74" spans="1:87" ht="15" customHeight="1" x14ac:dyDescent="0.45">
      <c r="A74" s="82"/>
      <c r="B74" s="84" t="s">
        <v>137</v>
      </c>
      <c r="C74">
        <f t="shared" si="207"/>
        <v>2</v>
      </c>
      <c r="W74" s="49">
        <f t="shared" ca="1" si="209"/>
        <v>1.1459504337611208</v>
      </c>
      <c r="X74" s="49">
        <f t="shared" ca="1" si="209"/>
        <v>1.1459504337611208</v>
      </c>
      <c r="Y74" s="49">
        <f t="shared" ca="1" si="209"/>
        <v>1.1459504337611208</v>
      </c>
      <c r="Z74" s="49">
        <f t="shared" ca="1" si="209"/>
        <v>1.1459504337611208</v>
      </c>
      <c r="AA74" s="49">
        <f t="shared" ca="1" si="209"/>
        <v>1.1459504337611208</v>
      </c>
      <c r="AB74" s="49">
        <f t="shared" ca="1" si="209"/>
        <v>1.1459504337611208</v>
      </c>
      <c r="AC74" s="49">
        <f t="shared" ca="1" si="209"/>
        <v>1.1459504337611208</v>
      </c>
      <c r="AD74" s="49">
        <f t="shared" ca="1" si="209"/>
        <v>1.1459504337611208</v>
      </c>
      <c r="AE74" s="49">
        <f t="shared" ca="1" si="209"/>
        <v>1.1459504337611208</v>
      </c>
      <c r="AF74" s="49">
        <f t="shared" ca="1" si="209"/>
        <v>1.1459504337611208</v>
      </c>
      <c r="AG74" s="49">
        <f t="shared" ca="1" si="209"/>
        <v>1.1459504337611208</v>
      </c>
      <c r="AH74" s="49">
        <f t="shared" ca="1" si="209"/>
        <v>1.1459504337611208</v>
      </c>
      <c r="AI74" s="49">
        <f t="shared" ca="1" si="209"/>
        <v>1.0496905973251867</v>
      </c>
      <c r="AJ74" s="49">
        <f t="shared" ca="1" si="209"/>
        <v>1.0496905973251867</v>
      </c>
      <c r="AK74" s="49">
        <f t="shared" ca="1" si="209"/>
        <v>1.0496905973251867</v>
      </c>
      <c r="AL74" s="49">
        <f t="shared" ca="1" si="209"/>
        <v>1.0496905973251867</v>
      </c>
      <c r="AM74" s="49">
        <f t="shared" ca="1" si="209"/>
        <v>1.0496905973251867</v>
      </c>
      <c r="AN74" s="49">
        <f t="shared" ca="1" si="209"/>
        <v>1.0496905973251867</v>
      </c>
      <c r="AO74" s="49">
        <f t="shared" ca="1" si="209"/>
        <v>1.0496905973251867</v>
      </c>
      <c r="AP74" s="49">
        <f t="shared" ca="1" si="209"/>
        <v>1.0496905973251867</v>
      </c>
      <c r="AQ74" s="49">
        <f t="shared" ca="1" si="209"/>
        <v>1.0496905973251867</v>
      </c>
      <c r="AR74" s="49">
        <f t="shared" ca="1" si="209"/>
        <v>1.0496905973251867</v>
      </c>
      <c r="AS74" s="49">
        <f t="shared" ca="1" si="209"/>
        <v>1.0496905973251867</v>
      </c>
      <c r="AT74" s="49">
        <f t="shared" ca="1" si="209"/>
        <v>1.0496905973251867</v>
      </c>
      <c r="AU74" s="49">
        <f t="shared" ca="1" si="209"/>
        <v>0.96151658714987098</v>
      </c>
      <c r="AV74" s="49">
        <f t="shared" ca="1" si="209"/>
        <v>0.96151658714987098</v>
      </c>
      <c r="AW74" s="49">
        <f t="shared" ca="1" si="209"/>
        <v>0.96151658714987098</v>
      </c>
      <c r="AX74" s="49">
        <f t="shared" ca="1" si="209"/>
        <v>0.96151658714987098</v>
      </c>
      <c r="AY74" s="49">
        <f t="shared" ca="1" si="209"/>
        <v>0.96151658714987098</v>
      </c>
      <c r="AZ74" s="49">
        <f t="shared" ca="1" si="209"/>
        <v>0.96151658714987098</v>
      </c>
      <c r="BA74" s="49">
        <f t="shared" ca="1" si="209"/>
        <v>0.96151658714987098</v>
      </c>
      <c r="BB74" s="49">
        <f t="shared" ca="1" si="209"/>
        <v>0.96151658714987098</v>
      </c>
      <c r="BC74" s="49">
        <f t="shared" ca="1" si="209"/>
        <v>0.96151658714987098</v>
      </c>
      <c r="BD74" s="49">
        <f t="shared" ca="1" si="209"/>
        <v>0.96151658714987098</v>
      </c>
      <c r="BE74" s="49">
        <f t="shared" ca="1" si="209"/>
        <v>0.96151658714987098</v>
      </c>
      <c r="BF74" s="49">
        <f t="shared" ca="1" si="209"/>
        <v>0.96151658714987098</v>
      </c>
      <c r="BG74" s="49">
        <f t="shared" ca="1" si="209"/>
        <v>0.88074919382928185</v>
      </c>
      <c r="BH74" s="49">
        <f t="shared" ca="1" si="209"/>
        <v>0.88074919382928185</v>
      </c>
      <c r="BI74" s="49">
        <f t="shared" ca="1" si="209"/>
        <v>0.88074919382928185</v>
      </c>
      <c r="BJ74" s="49">
        <f t="shared" ca="1" si="209"/>
        <v>0.88074919382928185</v>
      </c>
      <c r="BK74" s="49">
        <f t="shared" ca="1" si="209"/>
        <v>0.88074919382928185</v>
      </c>
      <c r="BL74" s="49">
        <f t="shared" ca="1" si="209"/>
        <v>0.88074919382928185</v>
      </c>
      <c r="BM74" s="49">
        <f t="shared" ca="1" si="209"/>
        <v>0.88074919382928185</v>
      </c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</row>
    <row r="75" spans="1:87" ht="15" customHeight="1" x14ac:dyDescent="0.45">
      <c r="A75" s="82"/>
      <c r="B75" s="84" t="s">
        <v>138</v>
      </c>
      <c r="C75">
        <f t="shared" si="207"/>
        <v>2</v>
      </c>
      <c r="X75" s="49">
        <f t="shared" ca="1" si="209"/>
        <v>1.1803289467739542</v>
      </c>
      <c r="Y75" s="49">
        <f t="shared" ca="1" si="209"/>
        <v>1.1803289467739542</v>
      </c>
      <c r="Z75" s="49">
        <f t="shared" ca="1" si="209"/>
        <v>1.1803289467739542</v>
      </c>
      <c r="AA75" s="49">
        <f t="shared" ca="1" si="209"/>
        <v>1.1803289467739542</v>
      </c>
      <c r="AB75" s="49">
        <f t="shared" ca="1" si="209"/>
        <v>1.1803289467739542</v>
      </c>
      <c r="AC75" s="49">
        <f t="shared" ca="1" si="209"/>
        <v>1.1803289467739542</v>
      </c>
      <c r="AD75" s="49">
        <f t="shared" ca="1" si="209"/>
        <v>1.1803289467739542</v>
      </c>
      <c r="AE75" s="49">
        <f t="shared" ca="1" si="209"/>
        <v>1.1803289467739542</v>
      </c>
      <c r="AF75" s="49">
        <f t="shared" ca="1" si="209"/>
        <v>1.1803289467739542</v>
      </c>
      <c r="AG75" s="49">
        <f t="shared" ca="1" si="209"/>
        <v>1.1803289467739542</v>
      </c>
      <c r="AH75" s="49">
        <f t="shared" ca="1" si="209"/>
        <v>1.1803289467739542</v>
      </c>
      <c r="AI75" s="49">
        <f t="shared" ca="1" si="209"/>
        <v>1.1803289467739542</v>
      </c>
      <c r="AJ75" s="49">
        <f t="shared" ca="1" si="209"/>
        <v>1.0811813152449421</v>
      </c>
      <c r="AK75" s="49">
        <f t="shared" ca="1" si="209"/>
        <v>1.0811813152449421</v>
      </c>
      <c r="AL75" s="49">
        <f t="shared" ca="1" si="209"/>
        <v>1.0811813152449421</v>
      </c>
      <c r="AM75" s="49">
        <f t="shared" ca="1" si="209"/>
        <v>1.0811813152449421</v>
      </c>
      <c r="AN75" s="49">
        <f t="shared" ca="1" si="209"/>
        <v>1.0811813152449421</v>
      </c>
      <c r="AO75" s="49">
        <f t="shared" ca="1" si="209"/>
        <v>1.0811813152449421</v>
      </c>
      <c r="AP75" s="49">
        <f t="shared" ca="1" si="209"/>
        <v>1.0811813152449421</v>
      </c>
      <c r="AQ75" s="49">
        <f t="shared" ca="1" si="209"/>
        <v>1.0811813152449421</v>
      </c>
      <c r="AR75" s="49">
        <f t="shared" ca="1" si="209"/>
        <v>1.0811813152449421</v>
      </c>
      <c r="AS75" s="49">
        <f t="shared" ca="1" si="209"/>
        <v>1.0811813152449421</v>
      </c>
      <c r="AT75" s="49">
        <f t="shared" ca="1" si="209"/>
        <v>1.0811813152449421</v>
      </c>
      <c r="AU75" s="49">
        <f t="shared" ca="1" si="209"/>
        <v>1.0811813152449421</v>
      </c>
      <c r="AV75" s="49">
        <f t="shared" ca="1" si="209"/>
        <v>0.99036208476436693</v>
      </c>
      <c r="AW75" s="49">
        <f t="shared" ca="1" si="209"/>
        <v>0.99036208476436693</v>
      </c>
      <c r="AX75" s="49">
        <f t="shared" ca="1" si="209"/>
        <v>0.99036208476436693</v>
      </c>
      <c r="AY75" s="49">
        <f t="shared" ca="1" si="209"/>
        <v>0.99036208476436693</v>
      </c>
      <c r="AZ75" s="49">
        <f t="shared" ca="1" si="209"/>
        <v>0.99036208476436693</v>
      </c>
      <c r="BA75" s="49">
        <f t="shared" ca="1" si="209"/>
        <v>0.99036208476436693</v>
      </c>
      <c r="BB75" s="49">
        <f t="shared" ca="1" si="209"/>
        <v>0.99036208476436693</v>
      </c>
      <c r="BC75" s="49">
        <f t="shared" ca="1" si="209"/>
        <v>0.99036208476436693</v>
      </c>
      <c r="BD75" s="49">
        <f t="shared" ca="1" si="209"/>
        <v>0.99036208476436693</v>
      </c>
      <c r="BE75" s="49">
        <f t="shared" ca="1" si="209"/>
        <v>0.99036208476436693</v>
      </c>
      <c r="BF75" s="49">
        <f t="shared" ca="1" si="209"/>
        <v>0.99036208476436693</v>
      </c>
      <c r="BG75" s="49">
        <f t="shared" ca="1" si="209"/>
        <v>0.99036208476436693</v>
      </c>
      <c r="BH75" s="49">
        <f t="shared" ca="1" si="209"/>
        <v>0.90717166964416018</v>
      </c>
      <c r="BI75" s="49">
        <f t="shared" ca="1" si="209"/>
        <v>0.90717166964416018</v>
      </c>
      <c r="BJ75" s="49">
        <f t="shared" ca="1" si="209"/>
        <v>0.90717166964416018</v>
      </c>
      <c r="BK75" s="49">
        <f t="shared" ca="1" si="209"/>
        <v>0.90717166964416018</v>
      </c>
      <c r="BL75" s="49">
        <f t="shared" ca="1" si="209"/>
        <v>0.90717166964416018</v>
      </c>
      <c r="BM75" s="49">
        <f t="shared" ca="1" si="209"/>
        <v>0.90717166964416018</v>
      </c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</row>
    <row r="76" spans="1:87" ht="15" customHeight="1" x14ac:dyDescent="0.45">
      <c r="A76" s="82"/>
      <c r="B76" s="84" t="s">
        <v>139</v>
      </c>
      <c r="C76">
        <f t="shared" si="207"/>
        <v>2</v>
      </c>
      <c r="Y76" s="49">
        <f t="shared" ca="1" si="209"/>
        <v>1.2157388151771729</v>
      </c>
      <c r="Z76" s="49">
        <f t="shared" ca="1" si="209"/>
        <v>1.2157388151771729</v>
      </c>
      <c r="AA76" s="49">
        <f t="shared" ca="1" si="209"/>
        <v>1.2157388151771729</v>
      </c>
      <c r="AB76" s="49">
        <f t="shared" ca="1" si="209"/>
        <v>1.2157388151771729</v>
      </c>
      <c r="AC76" s="49">
        <f t="shared" ca="1" si="209"/>
        <v>1.2157388151771729</v>
      </c>
      <c r="AD76" s="49">
        <f t="shared" ca="1" si="209"/>
        <v>1.2157388151771729</v>
      </c>
      <c r="AE76" s="49">
        <f t="shared" ca="1" si="209"/>
        <v>1.2157388151771729</v>
      </c>
      <c r="AF76" s="49">
        <f t="shared" ca="1" si="209"/>
        <v>1.2157388151771729</v>
      </c>
      <c r="AG76" s="49">
        <f t="shared" ca="1" si="209"/>
        <v>1.2157388151771729</v>
      </c>
      <c r="AH76" s="49">
        <f t="shared" ca="1" si="209"/>
        <v>1.2157388151771729</v>
      </c>
      <c r="AI76" s="49">
        <f t="shared" ca="1" si="209"/>
        <v>1.2157388151771729</v>
      </c>
      <c r="AJ76" s="49">
        <f t="shared" ca="1" si="209"/>
        <v>1.2157388151771729</v>
      </c>
      <c r="AK76" s="49">
        <f t="shared" ca="1" si="209"/>
        <v>1.1136167547022904</v>
      </c>
      <c r="AL76" s="49">
        <f t="shared" ca="1" si="209"/>
        <v>1.1136167547022904</v>
      </c>
      <c r="AM76" s="49">
        <f t="shared" ca="1" si="209"/>
        <v>1.1136167547022904</v>
      </c>
      <c r="AN76" s="49">
        <f t="shared" ca="1" si="209"/>
        <v>1.1136167547022904</v>
      </c>
      <c r="AO76" s="49">
        <f t="shared" ca="1" si="209"/>
        <v>1.1136167547022904</v>
      </c>
      <c r="AP76" s="49">
        <f t="shared" ca="1" si="209"/>
        <v>1.1136167547022904</v>
      </c>
      <c r="AQ76" s="49">
        <f t="shared" ca="1" si="209"/>
        <v>1.1136167547022904</v>
      </c>
      <c r="AR76" s="49">
        <f t="shared" ca="1" si="209"/>
        <v>1.1136167547022904</v>
      </c>
      <c r="AS76" s="49">
        <f t="shared" ca="1" si="209"/>
        <v>1.1136167547022904</v>
      </c>
      <c r="AT76" s="49">
        <f t="shared" ca="1" si="209"/>
        <v>1.1136167547022904</v>
      </c>
      <c r="AU76" s="49">
        <f t="shared" ca="1" si="209"/>
        <v>1.1136167547022904</v>
      </c>
      <c r="AV76" s="49">
        <f t="shared" ca="1" si="209"/>
        <v>1.1136167547022904</v>
      </c>
      <c r="AW76" s="49">
        <f t="shared" ca="1" si="209"/>
        <v>1.020072947307298</v>
      </c>
      <c r="AX76" s="49">
        <f t="shared" ref="AX76:BM76" ca="1" si="210">IF(AX$56=$B76,OFFSET(AX$46,$C76,0)/12,AW76)</f>
        <v>1.020072947307298</v>
      </c>
      <c r="AY76" s="49">
        <f t="shared" ca="1" si="210"/>
        <v>1.020072947307298</v>
      </c>
      <c r="AZ76" s="49">
        <f t="shared" ca="1" si="210"/>
        <v>1.020072947307298</v>
      </c>
      <c r="BA76" s="49">
        <f t="shared" ca="1" si="210"/>
        <v>1.020072947307298</v>
      </c>
      <c r="BB76" s="49">
        <f t="shared" ca="1" si="210"/>
        <v>1.020072947307298</v>
      </c>
      <c r="BC76" s="49">
        <f t="shared" ca="1" si="210"/>
        <v>1.020072947307298</v>
      </c>
      <c r="BD76" s="49">
        <f t="shared" ca="1" si="210"/>
        <v>1.020072947307298</v>
      </c>
      <c r="BE76" s="49">
        <f t="shared" ca="1" si="210"/>
        <v>1.020072947307298</v>
      </c>
      <c r="BF76" s="49">
        <f t="shared" ca="1" si="210"/>
        <v>1.020072947307298</v>
      </c>
      <c r="BG76" s="49">
        <f t="shared" ca="1" si="210"/>
        <v>1.020072947307298</v>
      </c>
      <c r="BH76" s="49">
        <f t="shared" ca="1" si="210"/>
        <v>1.020072947307298</v>
      </c>
      <c r="BI76" s="49">
        <f t="shared" ca="1" si="210"/>
        <v>0.93438681973348503</v>
      </c>
      <c r="BJ76" s="49">
        <f t="shared" ca="1" si="210"/>
        <v>0.93438681973348503</v>
      </c>
      <c r="BK76" s="49">
        <f t="shared" ca="1" si="210"/>
        <v>0.93438681973348503</v>
      </c>
      <c r="BL76" s="49">
        <f t="shared" ca="1" si="210"/>
        <v>0.93438681973348503</v>
      </c>
      <c r="BM76" s="49">
        <f t="shared" ca="1" si="210"/>
        <v>0.93438681973348503</v>
      </c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</row>
    <row r="77" spans="1:87" ht="15" customHeight="1" x14ac:dyDescent="0.45">
      <c r="A77" s="82"/>
      <c r="B77" s="84" t="s">
        <v>140</v>
      </c>
      <c r="C77">
        <f t="shared" si="207"/>
        <v>2</v>
      </c>
      <c r="Z77" s="49">
        <f t="shared" ref="Z77:BM81" ca="1" si="211">IF(Z$56=$B77,OFFSET(Z$46,$C77,0)/12,Y77)</f>
        <v>1.2522109796324881</v>
      </c>
      <c r="AA77" s="49">
        <f t="shared" ca="1" si="211"/>
        <v>1.2522109796324881</v>
      </c>
      <c r="AB77" s="49">
        <f t="shared" ca="1" si="211"/>
        <v>1.2522109796324881</v>
      </c>
      <c r="AC77" s="49">
        <f t="shared" ca="1" si="211"/>
        <v>1.2522109796324881</v>
      </c>
      <c r="AD77" s="49">
        <f t="shared" ca="1" si="211"/>
        <v>1.2522109796324881</v>
      </c>
      <c r="AE77" s="49">
        <f t="shared" ca="1" si="211"/>
        <v>1.2522109796324881</v>
      </c>
      <c r="AF77" s="49">
        <f t="shared" ca="1" si="211"/>
        <v>1.2522109796324881</v>
      </c>
      <c r="AG77" s="49">
        <f t="shared" ca="1" si="211"/>
        <v>1.2522109796324881</v>
      </c>
      <c r="AH77" s="49">
        <f t="shared" ca="1" si="211"/>
        <v>1.2522109796324881</v>
      </c>
      <c r="AI77" s="49">
        <f t="shared" ca="1" si="211"/>
        <v>1.2522109796324881</v>
      </c>
      <c r="AJ77" s="49">
        <f t="shared" ca="1" si="211"/>
        <v>1.2522109796324881</v>
      </c>
      <c r="AK77" s="49">
        <f t="shared" ca="1" si="211"/>
        <v>1.2522109796324881</v>
      </c>
      <c r="AL77" s="49">
        <f t="shared" ca="1" si="211"/>
        <v>1.147025257343359</v>
      </c>
      <c r="AM77" s="49">
        <f t="shared" ca="1" si="211"/>
        <v>1.147025257343359</v>
      </c>
      <c r="AN77" s="49">
        <f t="shared" ca="1" si="211"/>
        <v>1.147025257343359</v>
      </c>
      <c r="AO77" s="49">
        <f t="shared" ca="1" si="211"/>
        <v>1.147025257343359</v>
      </c>
      <c r="AP77" s="49">
        <f t="shared" ca="1" si="211"/>
        <v>1.147025257343359</v>
      </c>
      <c r="AQ77" s="49">
        <f t="shared" ca="1" si="211"/>
        <v>1.147025257343359</v>
      </c>
      <c r="AR77" s="49">
        <f t="shared" ca="1" si="211"/>
        <v>1.147025257343359</v>
      </c>
      <c r="AS77" s="49">
        <f t="shared" ca="1" si="211"/>
        <v>1.147025257343359</v>
      </c>
      <c r="AT77" s="49">
        <f t="shared" ca="1" si="211"/>
        <v>1.147025257343359</v>
      </c>
      <c r="AU77" s="49">
        <f t="shared" ca="1" si="211"/>
        <v>1.147025257343359</v>
      </c>
      <c r="AV77" s="49">
        <f t="shared" ca="1" si="211"/>
        <v>1.147025257343359</v>
      </c>
      <c r="AW77" s="49">
        <f t="shared" ca="1" si="211"/>
        <v>1.147025257343359</v>
      </c>
      <c r="AX77" s="49">
        <f t="shared" ca="1" si="211"/>
        <v>1.0506751357265169</v>
      </c>
      <c r="AY77" s="49">
        <f t="shared" ca="1" si="211"/>
        <v>1.0506751357265169</v>
      </c>
      <c r="AZ77" s="49">
        <f t="shared" ca="1" si="211"/>
        <v>1.0506751357265169</v>
      </c>
      <c r="BA77" s="49">
        <f t="shared" ca="1" si="211"/>
        <v>1.0506751357265169</v>
      </c>
      <c r="BB77" s="49">
        <f t="shared" ca="1" si="211"/>
        <v>1.0506751357265169</v>
      </c>
      <c r="BC77" s="49">
        <f t="shared" ca="1" si="211"/>
        <v>1.0506751357265169</v>
      </c>
      <c r="BD77" s="49">
        <f t="shared" ca="1" si="211"/>
        <v>1.0506751357265169</v>
      </c>
      <c r="BE77" s="49">
        <f t="shared" ca="1" si="211"/>
        <v>1.0506751357265169</v>
      </c>
      <c r="BF77" s="49">
        <f t="shared" ca="1" si="211"/>
        <v>1.0506751357265169</v>
      </c>
      <c r="BG77" s="49">
        <f t="shared" ca="1" si="211"/>
        <v>1.0506751357265169</v>
      </c>
      <c r="BH77" s="49">
        <f t="shared" ca="1" si="211"/>
        <v>1.0506751357265169</v>
      </c>
      <c r="BI77" s="49">
        <f t="shared" ca="1" si="211"/>
        <v>1.0506751357265169</v>
      </c>
      <c r="BJ77" s="49">
        <f t="shared" ca="1" si="211"/>
        <v>0.96241842432548952</v>
      </c>
      <c r="BK77" s="49">
        <f t="shared" ca="1" si="211"/>
        <v>0.96241842432548952</v>
      </c>
      <c r="BL77" s="49">
        <f t="shared" ca="1" si="211"/>
        <v>0.96241842432548952</v>
      </c>
      <c r="BM77" s="49">
        <f t="shared" ca="1" si="211"/>
        <v>0.96241842432548952</v>
      </c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</row>
    <row r="78" spans="1:87" ht="15" customHeight="1" x14ac:dyDescent="0.45">
      <c r="A78" s="82"/>
      <c r="B78" s="84" t="s">
        <v>141</v>
      </c>
      <c r="C78">
        <f t="shared" si="207"/>
        <v>2</v>
      </c>
      <c r="AA78" s="49">
        <f t="shared" ca="1" si="211"/>
        <v>1.2897773090214628</v>
      </c>
      <c r="AB78" s="49">
        <f t="shared" ca="1" si="211"/>
        <v>1.2897773090214628</v>
      </c>
      <c r="AC78" s="49">
        <f t="shared" ca="1" si="211"/>
        <v>1.2897773090214628</v>
      </c>
      <c r="AD78" s="49">
        <f t="shared" ca="1" si="211"/>
        <v>1.2897773090214628</v>
      </c>
      <c r="AE78" s="49">
        <f t="shared" ca="1" si="211"/>
        <v>1.2897773090214628</v>
      </c>
      <c r="AF78" s="49">
        <f t="shared" ca="1" si="211"/>
        <v>1.2897773090214628</v>
      </c>
      <c r="AG78" s="49">
        <f t="shared" ca="1" si="211"/>
        <v>1.2897773090214628</v>
      </c>
      <c r="AH78" s="49">
        <f t="shared" ca="1" si="211"/>
        <v>1.2897773090214628</v>
      </c>
      <c r="AI78" s="49">
        <f t="shared" ca="1" si="211"/>
        <v>1.2897773090214628</v>
      </c>
      <c r="AJ78" s="49">
        <f t="shared" ca="1" si="211"/>
        <v>1.2897773090214628</v>
      </c>
      <c r="AK78" s="49">
        <f t="shared" ca="1" si="211"/>
        <v>1.2897773090214628</v>
      </c>
      <c r="AL78" s="49">
        <f t="shared" ca="1" si="211"/>
        <v>1.2897773090214628</v>
      </c>
      <c r="AM78" s="49">
        <f t="shared" ca="1" si="211"/>
        <v>1.18143601506366</v>
      </c>
      <c r="AN78" s="49">
        <f t="shared" ca="1" si="211"/>
        <v>1.18143601506366</v>
      </c>
      <c r="AO78" s="49">
        <f t="shared" ca="1" si="211"/>
        <v>1.18143601506366</v>
      </c>
      <c r="AP78" s="49">
        <f t="shared" ca="1" si="211"/>
        <v>1.18143601506366</v>
      </c>
      <c r="AQ78" s="49">
        <f t="shared" ca="1" si="211"/>
        <v>1.18143601506366</v>
      </c>
      <c r="AR78" s="49">
        <f t="shared" ca="1" si="211"/>
        <v>1.18143601506366</v>
      </c>
      <c r="AS78" s="49">
        <f t="shared" ca="1" si="211"/>
        <v>1.18143601506366</v>
      </c>
      <c r="AT78" s="49">
        <f t="shared" ca="1" si="211"/>
        <v>1.18143601506366</v>
      </c>
      <c r="AU78" s="49">
        <f t="shared" ca="1" si="211"/>
        <v>1.18143601506366</v>
      </c>
      <c r="AV78" s="49">
        <f t="shared" ca="1" si="211"/>
        <v>1.18143601506366</v>
      </c>
      <c r="AW78" s="49">
        <f t="shared" ca="1" si="211"/>
        <v>1.18143601506366</v>
      </c>
      <c r="AX78" s="49">
        <f t="shared" ca="1" si="211"/>
        <v>1.18143601506366</v>
      </c>
      <c r="AY78" s="49">
        <f t="shared" ca="1" si="211"/>
        <v>1.0821953897983125</v>
      </c>
      <c r="AZ78" s="49">
        <f t="shared" ca="1" si="211"/>
        <v>1.0821953897983125</v>
      </c>
      <c r="BA78" s="49">
        <f t="shared" ca="1" si="211"/>
        <v>1.0821953897983125</v>
      </c>
      <c r="BB78" s="49">
        <f t="shared" ca="1" si="211"/>
        <v>1.0821953897983125</v>
      </c>
      <c r="BC78" s="49">
        <f t="shared" ca="1" si="211"/>
        <v>1.0821953897983125</v>
      </c>
      <c r="BD78" s="49">
        <f t="shared" ca="1" si="211"/>
        <v>1.0821953897983125</v>
      </c>
      <c r="BE78" s="49">
        <f t="shared" ca="1" si="211"/>
        <v>1.0821953897983125</v>
      </c>
      <c r="BF78" s="49">
        <f t="shared" ca="1" si="211"/>
        <v>1.0821953897983125</v>
      </c>
      <c r="BG78" s="49">
        <f t="shared" ca="1" si="211"/>
        <v>1.0821953897983125</v>
      </c>
      <c r="BH78" s="49">
        <f t="shared" ca="1" si="211"/>
        <v>1.0821953897983125</v>
      </c>
      <c r="BI78" s="49">
        <f t="shared" ca="1" si="211"/>
        <v>1.0821953897983125</v>
      </c>
      <c r="BJ78" s="49">
        <f t="shared" ca="1" si="211"/>
        <v>1.0821953897983125</v>
      </c>
      <c r="BK78" s="49">
        <f t="shared" ca="1" si="211"/>
        <v>0.99129097705525437</v>
      </c>
      <c r="BL78" s="49">
        <f t="shared" ca="1" si="211"/>
        <v>0.99129097705525437</v>
      </c>
      <c r="BM78" s="49">
        <f t="shared" ca="1" si="211"/>
        <v>0.99129097705525437</v>
      </c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</row>
    <row r="79" spans="1:87" ht="15" customHeight="1" x14ac:dyDescent="0.45">
      <c r="A79" s="82"/>
      <c r="B79" s="84" t="s">
        <v>142</v>
      </c>
      <c r="C79">
        <f t="shared" si="207"/>
        <v>2</v>
      </c>
      <c r="AB79" s="49">
        <f t="shared" ca="1" si="211"/>
        <v>1.3284706282921066</v>
      </c>
      <c r="AC79" s="49">
        <f t="shared" ca="1" si="211"/>
        <v>1.3284706282921066</v>
      </c>
      <c r="AD79" s="49">
        <f t="shared" ca="1" si="211"/>
        <v>1.3284706282921066</v>
      </c>
      <c r="AE79" s="49">
        <f t="shared" ca="1" si="211"/>
        <v>1.3284706282921066</v>
      </c>
      <c r="AF79" s="49">
        <f t="shared" ca="1" si="211"/>
        <v>1.3284706282921066</v>
      </c>
      <c r="AG79" s="49">
        <f t="shared" ca="1" si="211"/>
        <v>1.3284706282921066</v>
      </c>
      <c r="AH79" s="49">
        <f t="shared" ca="1" si="211"/>
        <v>1.3284706282921066</v>
      </c>
      <c r="AI79" s="49">
        <f t="shared" ca="1" si="211"/>
        <v>1.3284706282921066</v>
      </c>
      <c r="AJ79" s="49">
        <f t="shared" ca="1" si="211"/>
        <v>1.3284706282921066</v>
      </c>
      <c r="AK79" s="49">
        <f t="shared" ca="1" si="211"/>
        <v>1.3284706282921066</v>
      </c>
      <c r="AL79" s="49">
        <f t="shared" ca="1" si="211"/>
        <v>1.3284706282921066</v>
      </c>
      <c r="AM79" s="49">
        <f t="shared" ca="1" si="211"/>
        <v>1.3284706282921066</v>
      </c>
      <c r="AN79" s="49">
        <f t="shared" ca="1" si="211"/>
        <v>1.2168790955155697</v>
      </c>
      <c r="AO79" s="49">
        <f t="shared" ca="1" si="211"/>
        <v>1.2168790955155697</v>
      </c>
      <c r="AP79" s="49">
        <f t="shared" ca="1" si="211"/>
        <v>1.2168790955155697</v>
      </c>
      <c r="AQ79" s="49">
        <f t="shared" ca="1" si="211"/>
        <v>1.2168790955155697</v>
      </c>
      <c r="AR79" s="49">
        <f t="shared" ca="1" si="211"/>
        <v>1.2168790955155697</v>
      </c>
      <c r="AS79" s="49">
        <f t="shared" ca="1" si="211"/>
        <v>1.2168790955155697</v>
      </c>
      <c r="AT79" s="49">
        <f t="shared" ca="1" si="211"/>
        <v>1.2168790955155697</v>
      </c>
      <c r="AU79" s="49">
        <f t="shared" ca="1" si="211"/>
        <v>1.2168790955155697</v>
      </c>
      <c r="AV79" s="49">
        <f t="shared" ca="1" si="211"/>
        <v>1.2168790955155697</v>
      </c>
      <c r="AW79" s="49">
        <f t="shared" ca="1" si="211"/>
        <v>1.2168790955155697</v>
      </c>
      <c r="AX79" s="49">
        <f t="shared" ca="1" si="211"/>
        <v>1.2168790955155697</v>
      </c>
      <c r="AY79" s="49">
        <f t="shared" ca="1" si="211"/>
        <v>1.2168790955155697</v>
      </c>
      <c r="AZ79" s="49">
        <f t="shared" ca="1" si="211"/>
        <v>1.1146612514922618</v>
      </c>
      <c r="BA79" s="49">
        <f t="shared" ca="1" si="211"/>
        <v>1.1146612514922618</v>
      </c>
      <c r="BB79" s="49">
        <f t="shared" ca="1" si="211"/>
        <v>1.1146612514922618</v>
      </c>
      <c r="BC79" s="49">
        <f t="shared" ca="1" si="211"/>
        <v>1.1146612514922618</v>
      </c>
      <c r="BD79" s="49">
        <f t="shared" ca="1" si="211"/>
        <v>1.1146612514922618</v>
      </c>
      <c r="BE79" s="49">
        <f t="shared" ca="1" si="211"/>
        <v>1.1146612514922618</v>
      </c>
      <c r="BF79" s="49">
        <f t="shared" ca="1" si="211"/>
        <v>1.1146612514922618</v>
      </c>
      <c r="BG79" s="49">
        <f t="shared" ca="1" si="211"/>
        <v>1.1146612514922618</v>
      </c>
      <c r="BH79" s="49">
        <f t="shared" ca="1" si="211"/>
        <v>1.1146612514922618</v>
      </c>
      <c r="BI79" s="49">
        <f t="shared" ca="1" si="211"/>
        <v>1.1146612514922618</v>
      </c>
      <c r="BJ79" s="49">
        <f t="shared" ca="1" si="211"/>
        <v>1.1146612514922618</v>
      </c>
      <c r="BK79" s="49">
        <f t="shared" ca="1" si="211"/>
        <v>1.1146612514922618</v>
      </c>
      <c r="BL79" s="49">
        <f t="shared" ca="1" si="211"/>
        <v>1.0210297063669118</v>
      </c>
      <c r="BM79" s="49">
        <f t="shared" ca="1" si="211"/>
        <v>1.0210297063669118</v>
      </c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</row>
    <row r="80" spans="1:87" ht="15" customHeight="1" x14ac:dyDescent="0.45">
      <c r="A80" s="82"/>
      <c r="B80" s="84" t="s">
        <v>143</v>
      </c>
      <c r="C80">
        <f t="shared" si="207"/>
        <v>2</v>
      </c>
      <c r="AC80" s="49">
        <f t="shared" ca="1" si="211"/>
        <v>1.3683247471408695</v>
      </c>
      <c r="AD80" s="49">
        <f t="shared" ca="1" si="211"/>
        <v>1.3683247471408695</v>
      </c>
      <c r="AE80" s="49">
        <f t="shared" ca="1" si="211"/>
        <v>1.3683247471408695</v>
      </c>
      <c r="AF80" s="49">
        <f t="shared" ca="1" si="211"/>
        <v>1.3683247471408695</v>
      </c>
      <c r="AG80" s="49">
        <f t="shared" ca="1" si="211"/>
        <v>1.3683247471408695</v>
      </c>
      <c r="AH80" s="49">
        <f t="shared" ca="1" si="211"/>
        <v>1.3683247471408695</v>
      </c>
      <c r="AI80" s="49">
        <f t="shared" ca="1" si="211"/>
        <v>1.3683247471408695</v>
      </c>
      <c r="AJ80" s="49">
        <f t="shared" ca="1" si="211"/>
        <v>1.3683247471408695</v>
      </c>
      <c r="AK80" s="49">
        <f t="shared" ca="1" si="211"/>
        <v>1.3683247471408695</v>
      </c>
      <c r="AL80" s="49">
        <f t="shared" ca="1" si="211"/>
        <v>1.3683247471408695</v>
      </c>
      <c r="AM80" s="49">
        <f t="shared" ca="1" si="211"/>
        <v>1.3683247471408695</v>
      </c>
      <c r="AN80" s="49">
        <f t="shared" ca="1" si="211"/>
        <v>1.3683247471408695</v>
      </c>
      <c r="AO80" s="49">
        <f t="shared" ca="1" si="211"/>
        <v>1.2533854683810366</v>
      </c>
      <c r="AP80" s="49">
        <f t="shared" ca="1" si="211"/>
        <v>1.2533854683810366</v>
      </c>
      <c r="AQ80" s="49">
        <f t="shared" ca="1" si="211"/>
        <v>1.2533854683810366</v>
      </c>
      <c r="AR80" s="49">
        <f t="shared" ca="1" si="211"/>
        <v>1.2533854683810366</v>
      </c>
      <c r="AS80" s="49">
        <f t="shared" ca="1" si="211"/>
        <v>1.2533854683810366</v>
      </c>
      <c r="AT80" s="49">
        <f t="shared" ca="1" si="211"/>
        <v>1.2533854683810366</v>
      </c>
      <c r="AU80" s="49">
        <f t="shared" ca="1" si="211"/>
        <v>1.2533854683810366</v>
      </c>
      <c r="AV80" s="49">
        <f t="shared" ca="1" si="211"/>
        <v>1.2533854683810366</v>
      </c>
      <c r="AW80" s="49">
        <f t="shared" ca="1" si="211"/>
        <v>1.2533854683810366</v>
      </c>
      <c r="AX80" s="49">
        <f t="shared" ca="1" si="211"/>
        <v>1.2533854683810366</v>
      </c>
      <c r="AY80" s="49">
        <f t="shared" ca="1" si="211"/>
        <v>1.2533854683810366</v>
      </c>
      <c r="AZ80" s="49">
        <f t="shared" ca="1" si="211"/>
        <v>1.2533854683810366</v>
      </c>
      <c r="BA80" s="49">
        <f t="shared" ca="1" si="211"/>
        <v>1.1481010890370296</v>
      </c>
      <c r="BB80" s="49">
        <f t="shared" ca="1" si="211"/>
        <v>1.1481010890370296</v>
      </c>
      <c r="BC80" s="49">
        <f t="shared" ca="1" si="211"/>
        <v>1.1481010890370296</v>
      </c>
      <c r="BD80" s="49">
        <f t="shared" ca="1" si="211"/>
        <v>1.1481010890370296</v>
      </c>
      <c r="BE80" s="49">
        <f t="shared" ca="1" si="211"/>
        <v>1.1481010890370296</v>
      </c>
      <c r="BF80" s="49">
        <f t="shared" ca="1" si="211"/>
        <v>1.1481010890370296</v>
      </c>
      <c r="BG80" s="49">
        <f t="shared" ca="1" si="211"/>
        <v>1.1481010890370296</v>
      </c>
      <c r="BH80" s="49">
        <f t="shared" ca="1" si="211"/>
        <v>1.1481010890370296</v>
      </c>
      <c r="BI80" s="49">
        <f t="shared" ca="1" si="211"/>
        <v>1.1481010890370296</v>
      </c>
      <c r="BJ80" s="49">
        <f t="shared" ca="1" si="211"/>
        <v>1.1481010890370296</v>
      </c>
      <c r="BK80" s="49">
        <f t="shared" ca="1" si="211"/>
        <v>1.1481010890370296</v>
      </c>
      <c r="BL80" s="49">
        <f t="shared" ca="1" si="211"/>
        <v>1.1481010890370296</v>
      </c>
      <c r="BM80" s="49">
        <f t="shared" ca="1" si="211"/>
        <v>1.051660597557919</v>
      </c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103" ht="15" customHeight="1" x14ac:dyDescent="0.45">
      <c r="A81" s="82"/>
      <c r="B81" s="84" t="s">
        <v>132</v>
      </c>
      <c r="C81">
        <f t="shared" si="207"/>
        <v>3</v>
      </c>
      <c r="AD81" s="49">
        <f t="shared" ca="1" si="211"/>
        <v>1.1979683161218313</v>
      </c>
      <c r="AE81" s="49">
        <f t="shared" ca="1" si="211"/>
        <v>1.1979683161218313</v>
      </c>
      <c r="AF81" s="49">
        <f t="shared" ca="1" si="211"/>
        <v>1.1979683161218313</v>
      </c>
      <c r="AG81" s="49">
        <f t="shared" ca="1" si="211"/>
        <v>1.1979683161218313</v>
      </c>
      <c r="AH81" s="49">
        <f t="shared" ca="1" si="211"/>
        <v>1.1979683161218313</v>
      </c>
      <c r="AI81" s="49">
        <f t="shared" ca="1" si="211"/>
        <v>1.1979683161218313</v>
      </c>
      <c r="AJ81" s="49">
        <f t="shared" ca="1" si="211"/>
        <v>1.1979683161218313</v>
      </c>
      <c r="AK81" s="49">
        <f t="shared" ca="1" si="211"/>
        <v>1.1979683161218313</v>
      </c>
      <c r="AL81" s="49">
        <f t="shared" ca="1" si="211"/>
        <v>1.1979683161218313</v>
      </c>
      <c r="AM81" s="49">
        <f t="shared" ca="1" si="211"/>
        <v>1.1979683161218313</v>
      </c>
      <c r="AN81" s="49">
        <f t="shared" ca="1" si="211"/>
        <v>1.1979683161218313</v>
      </c>
      <c r="AO81" s="49">
        <f t="shared" ca="1" si="211"/>
        <v>1.1979683161218313</v>
      </c>
      <c r="AP81" s="49">
        <f t="shared" ca="1" si="211"/>
        <v>1.0973389775675975</v>
      </c>
      <c r="AQ81" s="49">
        <f t="shared" ca="1" si="211"/>
        <v>1.0973389775675975</v>
      </c>
      <c r="AR81" s="49">
        <f t="shared" ca="1" si="211"/>
        <v>1.0973389775675975</v>
      </c>
      <c r="AS81" s="49">
        <f t="shared" ca="1" si="211"/>
        <v>1.0973389775675975</v>
      </c>
      <c r="AT81" s="49">
        <f t="shared" ca="1" si="211"/>
        <v>1.0973389775675975</v>
      </c>
      <c r="AU81" s="49">
        <f t="shared" ca="1" si="211"/>
        <v>1.0973389775675975</v>
      </c>
      <c r="AV81" s="49">
        <f t="shared" ca="1" si="211"/>
        <v>1.0973389775675975</v>
      </c>
      <c r="AW81" s="49">
        <f t="shared" ca="1" si="211"/>
        <v>1.0973389775675975</v>
      </c>
      <c r="AX81" s="49">
        <f t="shared" ca="1" si="211"/>
        <v>1.0973389775675975</v>
      </c>
      <c r="AY81" s="49">
        <f t="shared" ca="1" si="211"/>
        <v>1.0973389775675975</v>
      </c>
      <c r="AZ81" s="49">
        <f t="shared" ca="1" si="211"/>
        <v>1.0973389775675975</v>
      </c>
      <c r="BA81" s="49">
        <f t="shared" ca="1" si="211"/>
        <v>1.0973389775675975</v>
      </c>
      <c r="BB81" s="49">
        <f t="shared" ca="1" si="211"/>
        <v>1.0051625034519194</v>
      </c>
      <c r="BC81" s="49">
        <f t="shared" ref="BC81:BM81" ca="1" si="212">IF(BC$56=$B81,OFFSET(BC$46,$C81,0)/12,BB81)</f>
        <v>1.0051625034519194</v>
      </c>
      <c r="BD81" s="49">
        <f t="shared" ca="1" si="212"/>
        <v>1.0051625034519194</v>
      </c>
      <c r="BE81" s="49">
        <f t="shared" ca="1" si="212"/>
        <v>1.0051625034519194</v>
      </c>
      <c r="BF81" s="49">
        <f t="shared" ca="1" si="212"/>
        <v>1.0051625034519194</v>
      </c>
      <c r="BG81" s="49">
        <f t="shared" ca="1" si="212"/>
        <v>1.0051625034519194</v>
      </c>
      <c r="BH81" s="49">
        <f t="shared" ca="1" si="212"/>
        <v>1.0051625034519194</v>
      </c>
      <c r="BI81" s="49">
        <f t="shared" ca="1" si="212"/>
        <v>1.0051625034519194</v>
      </c>
      <c r="BJ81" s="49">
        <f t="shared" ca="1" si="212"/>
        <v>1.0051625034519194</v>
      </c>
      <c r="BK81" s="49">
        <f t="shared" ca="1" si="212"/>
        <v>1.0051625034519194</v>
      </c>
      <c r="BL81" s="49">
        <f t="shared" ca="1" si="212"/>
        <v>1.0051625034519194</v>
      </c>
      <c r="BM81" s="49">
        <f t="shared" ca="1" si="212"/>
        <v>1.0051625034519194</v>
      </c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</row>
    <row r="82" spans="1:103" ht="15" customHeight="1" x14ac:dyDescent="0.45">
      <c r="A82" s="82"/>
      <c r="B82" s="84" t="s">
        <v>133</v>
      </c>
      <c r="C82">
        <f t="shared" si="207"/>
        <v>3</v>
      </c>
      <c r="AE82" s="49">
        <f t="shared" ref="AE82:BM86" ca="1" si="213">IF(AE$56=$B82,OFFSET(AE$46,$C82,0)/12,AD82)</f>
        <v>1.2279175240248772</v>
      </c>
      <c r="AF82" s="49">
        <f t="shared" ca="1" si="213"/>
        <v>1.2279175240248772</v>
      </c>
      <c r="AG82" s="49">
        <f t="shared" ca="1" si="213"/>
        <v>1.2279175240248772</v>
      </c>
      <c r="AH82" s="49">
        <f t="shared" ca="1" si="213"/>
        <v>1.2279175240248772</v>
      </c>
      <c r="AI82" s="49">
        <f t="shared" ca="1" si="213"/>
        <v>1.2279175240248772</v>
      </c>
      <c r="AJ82" s="49">
        <f t="shared" ca="1" si="213"/>
        <v>1.2279175240248772</v>
      </c>
      <c r="AK82" s="49">
        <f t="shared" ca="1" si="213"/>
        <v>1.2279175240248772</v>
      </c>
      <c r="AL82" s="49">
        <f t="shared" ca="1" si="213"/>
        <v>1.2279175240248772</v>
      </c>
      <c r="AM82" s="49">
        <f t="shared" ca="1" si="213"/>
        <v>1.2279175240248772</v>
      </c>
      <c r="AN82" s="49">
        <f t="shared" ca="1" si="213"/>
        <v>1.2279175240248772</v>
      </c>
      <c r="AO82" s="49">
        <f t="shared" ca="1" si="213"/>
        <v>1.2279175240248772</v>
      </c>
      <c r="AP82" s="49">
        <f t="shared" ca="1" si="213"/>
        <v>1.2279175240248772</v>
      </c>
      <c r="AQ82" s="49">
        <f t="shared" ca="1" si="213"/>
        <v>1.1247724520067874</v>
      </c>
      <c r="AR82" s="49">
        <f t="shared" ca="1" si="213"/>
        <v>1.1247724520067874</v>
      </c>
      <c r="AS82" s="49">
        <f t="shared" ca="1" si="213"/>
        <v>1.1247724520067874</v>
      </c>
      <c r="AT82" s="49">
        <f t="shared" ca="1" si="213"/>
        <v>1.1247724520067874</v>
      </c>
      <c r="AU82" s="49">
        <f t="shared" ca="1" si="213"/>
        <v>1.1247724520067874</v>
      </c>
      <c r="AV82" s="49">
        <f t="shared" ca="1" si="213"/>
        <v>1.1247724520067874</v>
      </c>
      <c r="AW82" s="49">
        <f t="shared" ca="1" si="213"/>
        <v>1.1247724520067874</v>
      </c>
      <c r="AX82" s="49">
        <f t="shared" ca="1" si="213"/>
        <v>1.1247724520067874</v>
      </c>
      <c r="AY82" s="49">
        <f t="shared" ca="1" si="213"/>
        <v>1.1247724520067874</v>
      </c>
      <c r="AZ82" s="49">
        <f t="shared" ca="1" si="213"/>
        <v>1.1247724520067874</v>
      </c>
      <c r="BA82" s="49">
        <f t="shared" ca="1" si="213"/>
        <v>1.1247724520067874</v>
      </c>
      <c r="BB82" s="49">
        <f t="shared" ca="1" si="213"/>
        <v>1.1247724520067874</v>
      </c>
      <c r="BC82" s="49">
        <f t="shared" ca="1" si="213"/>
        <v>1.0302915660382175</v>
      </c>
      <c r="BD82" s="49">
        <f t="shared" ca="1" si="213"/>
        <v>1.0302915660382175</v>
      </c>
      <c r="BE82" s="49">
        <f t="shared" ca="1" si="213"/>
        <v>1.0302915660382175</v>
      </c>
      <c r="BF82" s="49">
        <f t="shared" ca="1" si="213"/>
        <v>1.0302915660382175</v>
      </c>
      <c r="BG82" s="49">
        <f t="shared" ca="1" si="213"/>
        <v>1.0302915660382175</v>
      </c>
      <c r="BH82" s="49">
        <f t="shared" ca="1" si="213"/>
        <v>1.0302915660382175</v>
      </c>
      <c r="BI82" s="49">
        <f t="shared" ca="1" si="213"/>
        <v>1.0302915660382175</v>
      </c>
      <c r="BJ82" s="49">
        <f t="shared" ca="1" si="213"/>
        <v>1.0302915660382175</v>
      </c>
      <c r="BK82" s="49">
        <f t="shared" ca="1" si="213"/>
        <v>1.0302915660382175</v>
      </c>
      <c r="BL82" s="49">
        <f t="shared" ca="1" si="213"/>
        <v>1.0302915660382175</v>
      </c>
      <c r="BM82" s="49">
        <f t="shared" ca="1" si="213"/>
        <v>1.0302915660382175</v>
      </c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</row>
    <row r="83" spans="1:103" ht="15" customHeight="1" x14ac:dyDescent="0.45">
      <c r="A83" s="82"/>
      <c r="B83" s="84" t="s">
        <v>134</v>
      </c>
      <c r="C83">
        <f t="shared" si="207"/>
        <v>3</v>
      </c>
      <c r="AF83" s="49">
        <f t="shared" ca="1" si="213"/>
        <v>1.258615462125499</v>
      </c>
      <c r="AG83" s="49">
        <f t="shared" ca="1" si="213"/>
        <v>1.258615462125499</v>
      </c>
      <c r="AH83" s="49">
        <f t="shared" ca="1" si="213"/>
        <v>1.258615462125499</v>
      </c>
      <c r="AI83" s="49">
        <f t="shared" ca="1" si="213"/>
        <v>1.258615462125499</v>
      </c>
      <c r="AJ83" s="49">
        <f t="shared" ca="1" si="213"/>
        <v>1.258615462125499</v>
      </c>
      <c r="AK83" s="49">
        <f t="shared" ca="1" si="213"/>
        <v>1.258615462125499</v>
      </c>
      <c r="AL83" s="49">
        <f t="shared" ca="1" si="213"/>
        <v>1.258615462125499</v>
      </c>
      <c r="AM83" s="49">
        <f t="shared" ca="1" si="213"/>
        <v>1.258615462125499</v>
      </c>
      <c r="AN83" s="49">
        <f t="shared" ca="1" si="213"/>
        <v>1.258615462125499</v>
      </c>
      <c r="AO83" s="49">
        <f t="shared" ca="1" si="213"/>
        <v>1.258615462125499</v>
      </c>
      <c r="AP83" s="49">
        <f t="shared" ca="1" si="213"/>
        <v>1.258615462125499</v>
      </c>
      <c r="AQ83" s="49">
        <f t="shared" ca="1" si="213"/>
        <v>1.258615462125499</v>
      </c>
      <c r="AR83" s="49">
        <f t="shared" ca="1" si="213"/>
        <v>1.1528917633069571</v>
      </c>
      <c r="AS83" s="49">
        <f t="shared" ca="1" si="213"/>
        <v>1.1528917633069571</v>
      </c>
      <c r="AT83" s="49">
        <f t="shared" ca="1" si="213"/>
        <v>1.1528917633069571</v>
      </c>
      <c r="AU83" s="49">
        <f t="shared" ca="1" si="213"/>
        <v>1.1528917633069571</v>
      </c>
      <c r="AV83" s="49">
        <f t="shared" ca="1" si="213"/>
        <v>1.1528917633069571</v>
      </c>
      <c r="AW83" s="49">
        <f t="shared" ca="1" si="213"/>
        <v>1.1528917633069571</v>
      </c>
      <c r="AX83" s="49">
        <f t="shared" ca="1" si="213"/>
        <v>1.1528917633069571</v>
      </c>
      <c r="AY83" s="49">
        <f t="shared" ca="1" si="213"/>
        <v>1.1528917633069571</v>
      </c>
      <c r="AZ83" s="49">
        <f t="shared" ca="1" si="213"/>
        <v>1.1528917633069571</v>
      </c>
      <c r="BA83" s="49">
        <f t="shared" ca="1" si="213"/>
        <v>1.1528917633069571</v>
      </c>
      <c r="BB83" s="49">
        <f t="shared" ca="1" si="213"/>
        <v>1.1528917633069571</v>
      </c>
      <c r="BC83" s="49">
        <f t="shared" ca="1" si="213"/>
        <v>1.1528917633069571</v>
      </c>
      <c r="BD83" s="49">
        <f t="shared" ca="1" si="213"/>
        <v>1.0560488551891727</v>
      </c>
      <c r="BE83" s="49">
        <f t="shared" ca="1" si="213"/>
        <v>1.0560488551891727</v>
      </c>
      <c r="BF83" s="49">
        <f t="shared" ca="1" si="213"/>
        <v>1.0560488551891727</v>
      </c>
      <c r="BG83" s="49">
        <f t="shared" ca="1" si="213"/>
        <v>1.0560488551891727</v>
      </c>
      <c r="BH83" s="49">
        <f t="shared" ca="1" si="213"/>
        <v>1.0560488551891727</v>
      </c>
      <c r="BI83" s="49">
        <f t="shared" ca="1" si="213"/>
        <v>1.0560488551891727</v>
      </c>
      <c r="BJ83" s="49">
        <f t="shared" ca="1" si="213"/>
        <v>1.0560488551891727</v>
      </c>
      <c r="BK83" s="49">
        <f t="shared" ca="1" si="213"/>
        <v>1.0560488551891727</v>
      </c>
      <c r="BL83" s="49">
        <f t="shared" ca="1" si="213"/>
        <v>1.0560488551891727</v>
      </c>
      <c r="BM83" s="49">
        <f t="shared" ca="1" si="213"/>
        <v>1.0560488551891727</v>
      </c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</row>
    <row r="84" spans="1:103" ht="15" customHeight="1" x14ac:dyDescent="0.45">
      <c r="A84" s="82"/>
      <c r="B84" s="84" t="s">
        <v>135</v>
      </c>
      <c r="C84">
        <f t="shared" si="207"/>
        <v>3</v>
      </c>
      <c r="AG84" s="49">
        <f t="shared" ca="1" si="213"/>
        <v>1.2900808486786364</v>
      </c>
      <c r="AH84" s="49">
        <f t="shared" ca="1" si="213"/>
        <v>1.2900808486786364</v>
      </c>
      <c r="AI84" s="49">
        <f t="shared" ca="1" si="213"/>
        <v>1.2900808486786364</v>
      </c>
      <c r="AJ84" s="49">
        <f t="shared" ca="1" si="213"/>
        <v>1.2900808486786364</v>
      </c>
      <c r="AK84" s="49">
        <f t="shared" ca="1" si="213"/>
        <v>1.2900808486786364</v>
      </c>
      <c r="AL84" s="49">
        <f t="shared" ca="1" si="213"/>
        <v>1.2900808486786364</v>
      </c>
      <c r="AM84" s="49">
        <f t="shared" ca="1" si="213"/>
        <v>1.2900808486786364</v>
      </c>
      <c r="AN84" s="49">
        <f t="shared" ca="1" si="213"/>
        <v>1.2900808486786364</v>
      </c>
      <c r="AO84" s="49">
        <f t="shared" ca="1" si="213"/>
        <v>1.2900808486786364</v>
      </c>
      <c r="AP84" s="49">
        <f t="shared" ca="1" si="213"/>
        <v>1.2900808486786364</v>
      </c>
      <c r="AQ84" s="49">
        <f t="shared" ca="1" si="213"/>
        <v>1.2900808486786364</v>
      </c>
      <c r="AR84" s="49">
        <f t="shared" ca="1" si="213"/>
        <v>1.2900808486786364</v>
      </c>
      <c r="AS84" s="49">
        <f t="shared" ca="1" si="213"/>
        <v>1.181714057389631</v>
      </c>
      <c r="AT84" s="49">
        <f t="shared" ca="1" si="213"/>
        <v>1.181714057389631</v>
      </c>
      <c r="AU84" s="49">
        <f t="shared" ca="1" si="213"/>
        <v>1.181714057389631</v>
      </c>
      <c r="AV84" s="49">
        <f t="shared" ca="1" si="213"/>
        <v>1.181714057389631</v>
      </c>
      <c r="AW84" s="49">
        <f t="shared" ca="1" si="213"/>
        <v>1.181714057389631</v>
      </c>
      <c r="AX84" s="49">
        <f t="shared" ca="1" si="213"/>
        <v>1.181714057389631</v>
      </c>
      <c r="AY84" s="49">
        <f t="shared" ca="1" si="213"/>
        <v>1.181714057389631</v>
      </c>
      <c r="AZ84" s="49">
        <f t="shared" ca="1" si="213"/>
        <v>1.181714057389631</v>
      </c>
      <c r="BA84" s="49">
        <f t="shared" ca="1" si="213"/>
        <v>1.181714057389631</v>
      </c>
      <c r="BB84" s="49">
        <f t="shared" ca="1" si="213"/>
        <v>1.181714057389631</v>
      </c>
      <c r="BC84" s="49">
        <f t="shared" ca="1" si="213"/>
        <v>1.181714057389631</v>
      </c>
      <c r="BD84" s="49">
        <f t="shared" ca="1" si="213"/>
        <v>1.181714057389631</v>
      </c>
      <c r="BE84" s="49">
        <f t="shared" ca="1" si="213"/>
        <v>1.082450076568902</v>
      </c>
      <c r="BF84" s="49">
        <f t="shared" ca="1" si="213"/>
        <v>1.082450076568902</v>
      </c>
      <c r="BG84" s="49">
        <f t="shared" ca="1" si="213"/>
        <v>1.082450076568902</v>
      </c>
      <c r="BH84" s="49">
        <f t="shared" ca="1" si="213"/>
        <v>1.082450076568902</v>
      </c>
      <c r="BI84" s="49">
        <f t="shared" ca="1" si="213"/>
        <v>1.082450076568902</v>
      </c>
      <c r="BJ84" s="49">
        <f t="shared" ca="1" si="213"/>
        <v>1.082450076568902</v>
      </c>
      <c r="BK84" s="49">
        <f t="shared" ca="1" si="213"/>
        <v>1.082450076568902</v>
      </c>
      <c r="BL84" s="49">
        <f t="shared" ca="1" si="213"/>
        <v>1.082450076568902</v>
      </c>
      <c r="BM84" s="49">
        <f t="shared" ca="1" si="213"/>
        <v>1.082450076568902</v>
      </c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</row>
    <row r="85" spans="1:103" ht="15" customHeight="1" x14ac:dyDescent="0.45">
      <c r="A85" s="82"/>
      <c r="B85" s="84" t="s">
        <v>136</v>
      </c>
      <c r="C85">
        <f t="shared" si="207"/>
        <v>3</v>
      </c>
      <c r="AH85" s="49">
        <f t="shared" ca="1" si="213"/>
        <v>1.3223328698956023</v>
      </c>
      <c r="AI85" s="49">
        <f t="shared" ca="1" si="213"/>
        <v>1.3223328698956023</v>
      </c>
      <c r="AJ85" s="49">
        <f t="shared" ca="1" si="213"/>
        <v>1.3223328698956023</v>
      </c>
      <c r="AK85" s="49">
        <f t="shared" ca="1" si="213"/>
        <v>1.3223328698956023</v>
      </c>
      <c r="AL85" s="49">
        <f t="shared" ca="1" si="213"/>
        <v>1.3223328698956023</v>
      </c>
      <c r="AM85" s="49">
        <f t="shared" ca="1" si="213"/>
        <v>1.3223328698956023</v>
      </c>
      <c r="AN85" s="49">
        <f t="shared" ca="1" si="213"/>
        <v>1.3223328698956023</v>
      </c>
      <c r="AO85" s="49">
        <f t="shared" ca="1" si="213"/>
        <v>1.3223328698956023</v>
      </c>
      <c r="AP85" s="49">
        <f t="shared" ca="1" si="213"/>
        <v>1.3223328698956023</v>
      </c>
      <c r="AQ85" s="49">
        <f t="shared" ca="1" si="213"/>
        <v>1.3223328698956023</v>
      </c>
      <c r="AR85" s="49">
        <f t="shared" ca="1" si="213"/>
        <v>1.3223328698956023</v>
      </c>
      <c r="AS85" s="49">
        <f t="shared" ca="1" si="213"/>
        <v>1.3223328698956023</v>
      </c>
      <c r="AT85" s="49">
        <f t="shared" ca="1" si="213"/>
        <v>1.2112569088243719</v>
      </c>
      <c r="AU85" s="49">
        <f t="shared" ca="1" si="213"/>
        <v>1.2112569088243719</v>
      </c>
      <c r="AV85" s="49">
        <f t="shared" ca="1" si="213"/>
        <v>1.2112569088243719</v>
      </c>
      <c r="AW85" s="49">
        <f t="shared" ca="1" si="213"/>
        <v>1.2112569088243719</v>
      </c>
      <c r="AX85" s="49">
        <f t="shared" ca="1" si="213"/>
        <v>1.2112569088243719</v>
      </c>
      <c r="AY85" s="49">
        <f t="shared" ca="1" si="213"/>
        <v>1.2112569088243719</v>
      </c>
      <c r="AZ85" s="49">
        <f t="shared" ca="1" si="213"/>
        <v>1.2112569088243719</v>
      </c>
      <c r="BA85" s="49">
        <f t="shared" ca="1" si="213"/>
        <v>1.2112569088243719</v>
      </c>
      <c r="BB85" s="49">
        <f t="shared" ca="1" si="213"/>
        <v>1.2112569088243719</v>
      </c>
      <c r="BC85" s="49">
        <f t="shared" ca="1" si="213"/>
        <v>1.2112569088243719</v>
      </c>
      <c r="BD85" s="49">
        <f t="shared" ca="1" si="213"/>
        <v>1.2112569088243719</v>
      </c>
      <c r="BE85" s="49">
        <f t="shared" ca="1" si="213"/>
        <v>1.2112569088243719</v>
      </c>
      <c r="BF85" s="49">
        <f t="shared" ca="1" si="213"/>
        <v>1.1095113284831246</v>
      </c>
      <c r="BG85" s="49">
        <f t="shared" ca="1" si="213"/>
        <v>1.1095113284831246</v>
      </c>
      <c r="BH85" s="49">
        <f t="shared" ca="1" si="213"/>
        <v>1.1095113284831246</v>
      </c>
      <c r="BI85" s="49">
        <f t="shared" ca="1" si="213"/>
        <v>1.1095113284831246</v>
      </c>
      <c r="BJ85" s="49">
        <f t="shared" ca="1" si="213"/>
        <v>1.1095113284831246</v>
      </c>
      <c r="BK85" s="49">
        <f t="shared" ca="1" si="213"/>
        <v>1.1095113284831246</v>
      </c>
      <c r="BL85" s="49">
        <f t="shared" ca="1" si="213"/>
        <v>1.1095113284831246</v>
      </c>
      <c r="BM85" s="49">
        <f t="shared" ca="1" si="213"/>
        <v>1.1095113284831246</v>
      </c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</row>
    <row r="86" spans="1:103" ht="15" customHeight="1" x14ac:dyDescent="0.45">
      <c r="A86" s="82"/>
      <c r="B86" s="84" t="s">
        <v>137</v>
      </c>
      <c r="C86">
        <f t="shared" si="207"/>
        <v>3</v>
      </c>
      <c r="AI86" s="49">
        <f t="shared" ca="1" si="213"/>
        <v>1.3553911916429928</v>
      </c>
      <c r="AJ86" s="49">
        <f t="shared" ca="1" si="213"/>
        <v>1.3553911916429928</v>
      </c>
      <c r="AK86" s="49">
        <f t="shared" ca="1" si="213"/>
        <v>1.3553911916429928</v>
      </c>
      <c r="AL86" s="49">
        <f t="shared" ca="1" si="213"/>
        <v>1.3553911916429928</v>
      </c>
      <c r="AM86" s="49">
        <f t="shared" ca="1" si="213"/>
        <v>1.3553911916429928</v>
      </c>
      <c r="AN86" s="49">
        <f t="shared" ca="1" si="213"/>
        <v>1.3553911916429928</v>
      </c>
      <c r="AO86" s="49">
        <f t="shared" ca="1" si="213"/>
        <v>1.3553911916429928</v>
      </c>
      <c r="AP86" s="49">
        <f t="shared" ca="1" si="213"/>
        <v>1.3553911916429928</v>
      </c>
      <c r="AQ86" s="49">
        <f t="shared" ca="1" si="213"/>
        <v>1.3553911916429928</v>
      </c>
      <c r="AR86" s="49">
        <f t="shared" ca="1" si="213"/>
        <v>1.3553911916429928</v>
      </c>
      <c r="AS86" s="49">
        <f t="shared" ca="1" si="213"/>
        <v>1.3553911916429928</v>
      </c>
      <c r="AT86" s="49">
        <f t="shared" ca="1" si="213"/>
        <v>1.3553911916429928</v>
      </c>
      <c r="AU86" s="49">
        <f t="shared" ca="1" si="213"/>
        <v>1.2415383315449813</v>
      </c>
      <c r="AV86" s="49">
        <f t="shared" ca="1" si="213"/>
        <v>1.2415383315449813</v>
      </c>
      <c r="AW86" s="49">
        <f t="shared" ca="1" si="213"/>
        <v>1.2415383315449813</v>
      </c>
      <c r="AX86" s="49">
        <f t="shared" ca="1" si="213"/>
        <v>1.2415383315449813</v>
      </c>
      <c r="AY86" s="49">
        <f t="shared" ca="1" si="213"/>
        <v>1.2415383315449813</v>
      </c>
      <c r="AZ86" s="49">
        <f t="shared" ca="1" si="213"/>
        <v>1.2415383315449813</v>
      </c>
      <c r="BA86" s="49">
        <f t="shared" ca="1" si="213"/>
        <v>1.2415383315449813</v>
      </c>
      <c r="BB86" s="49">
        <f t="shared" ca="1" si="213"/>
        <v>1.2415383315449813</v>
      </c>
      <c r="BC86" s="49">
        <f t="shared" ca="1" si="213"/>
        <v>1.2415383315449813</v>
      </c>
      <c r="BD86" s="49">
        <f t="shared" ca="1" si="213"/>
        <v>1.2415383315449813</v>
      </c>
      <c r="BE86" s="49">
        <f t="shared" ca="1" si="213"/>
        <v>1.2415383315449813</v>
      </c>
      <c r="BF86" s="49">
        <f t="shared" ca="1" si="213"/>
        <v>1.2415383315449813</v>
      </c>
      <c r="BG86" s="49">
        <f t="shared" ca="1" si="213"/>
        <v>1.1372491116952028</v>
      </c>
      <c r="BH86" s="49">
        <f t="shared" ref="BH86:BM86" ca="1" si="214">IF(BH$56=$B86,OFFSET(BH$46,$C86,0)/12,BG86)</f>
        <v>1.1372491116952028</v>
      </c>
      <c r="BI86" s="49">
        <f t="shared" ca="1" si="214"/>
        <v>1.1372491116952028</v>
      </c>
      <c r="BJ86" s="49">
        <f t="shared" ca="1" si="214"/>
        <v>1.1372491116952028</v>
      </c>
      <c r="BK86" s="49">
        <f t="shared" ca="1" si="214"/>
        <v>1.1372491116952028</v>
      </c>
      <c r="BL86" s="49">
        <f t="shared" ca="1" si="214"/>
        <v>1.1372491116952028</v>
      </c>
      <c r="BM86" s="49">
        <f t="shared" ca="1" si="214"/>
        <v>1.1372491116952028</v>
      </c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</row>
    <row r="87" spans="1:103" ht="15" customHeight="1" x14ac:dyDescent="0.45">
      <c r="A87" s="82"/>
      <c r="B87" s="84" t="s">
        <v>138</v>
      </c>
      <c r="C87">
        <f t="shared" si="207"/>
        <v>3</v>
      </c>
      <c r="AJ87" s="49">
        <f t="shared" ref="AJ87:BM91" ca="1" si="215">IF(AJ$56=$B87,OFFSET(AJ$46,$C87,0)/12,AI87)</f>
        <v>1.3892759714340672</v>
      </c>
      <c r="AK87" s="49">
        <f t="shared" ca="1" si="215"/>
        <v>1.3892759714340672</v>
      </c>
      <c r="AL87" s="49">
        <f t="shared" ca="1" si="215"/>
        <v>1.3892759714340672</v>
      </c>
      <c r="AM87" s="49">
        <f t="shared" ca="1" si="215"/>
        <v>1.3892759714340672</v>
      </c>
      <c r="AN87" s="49">
        <f t="shared" ca="1" si="215"/>
        <v>1.3892759714340672</v>
      </c>
      <c r="AO87" s="49">
        <f t="shared" ca="1" si="215"/>
        <v>1.3892759714340672</v>
      </c>
      <c r="AP87" s="49">
        <f t="shared" ca="1" si="215"/>
        <v>1.3892759714340672</v>
      </c>
      <c r="AQ87" s="49">
        <f t="shared" ca="1" si="215"/>
        <v>1.3892759714340672</v>
      </c>
      <c r="AR87" s="49">
        <f t="shared" ca="1" si="215"/>
        <v>1.3892759714340672</v>
      </c>
      <c r="AS87" s="49">
        <f t="shared" ca="1" si="215"/>
        <v>1.3892759714340672</v>
      </c>
      <c r="AT87" s="49">
        <f t="shared" ca="1" si="215"/>
        <v>1.3892759714340672</v>
      </c>
      <c r="AU87" s="49">
        <f t="shared" ca="1" si="215"/>
        <v>1.3892759714340672</v>
      </c>
      <c r="AV87" s="49">
        <f t="shared" ca="1" si="215"/>
        <v>1.2725767898336058</v>
      </c>
      <c r="AW87" s="49">
        <f t="shared" ca="1" si="215"/>
        <v>1.2725767898336058</v>
      </c>
      <c r="AX87" s="49">
        <f t="shared" ca="1" si="215"/>
        <v>1.2725767898336058</v>
      </c>
      <c r="AY87" s="49">
        <f t="shared" ca="1" si="215"/>
        <v>1.2725767898336058</v>
      </c>
      <c r="AZ87" s="49">
        <f t="shared" ca="1" si="215"/>
        <v>1.2725767898336058</v>
      </c>
      <c r="BA87" s="49">
        <f t="shared" ca="1" si="215"/>
        <v>1.2725767898336058</v>
      </c>
      <c r="BB87" s="49">
        <f t="shared" ca="1" si="215"/>
        <v>1.2725767898336058</v>
      </c>
      <c r="BC87" s="49">
        <f t="shared" ca="1" si="215"/>
        <v>1.2725767898336058</v>
      </c>
      <c r="BD87" s="49">
        <f t="shared" ca="1" si="215"/>
        <v>1.2725767898336058</v>
      </c>
      <c r="BE87" s="49">
        <f t="shared" ca="1" si="215"/>
        <v>1.2725767898336058</v>
      </c>
      <c r="BF87" s="49">
        <f t="shared" ca="1" si="215"/>
        <v>1.2725767898336058</v>
      </c>
      <c r="BG87" s="49">
        <f t="shared" ca="1" si="215"/>
        <v>1.2725767898336058</v>
      </c>
      <c r="BH87" s="49">
        <f t="shared" ca="1" si="215"/>
        <v>1.1656803394875828</v>
      </c>
      <c r="BI87" s="49">
        <f t="shared" ca="1" si="215"/>
        <v>1.1656803394875828</v>
      </c>
      <c r="BJ87" s="49">
        <f t="shared" ca="1" si="215"/>
        <v>1.1656803394875828</v>
      </c>
      <c r="BK87" s="49">
        <f t="shared" ca="1" si="215"/>
        <v>1.1656803394875828</v>
      </c>
      <c r="BL87" s="49">
        <f t="shared" ca="1" si="215"/>
        <v>1.1656803394875828</v>
      </c>
      <c r="BM87" s="49">
        <f t="shared" ca="1" si="215"/>
        <v>1.1656803394875828</v>
      </c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</row>
    <row r="88" spans="1:103" ht="15" customHeight="1" x14ac:dyDescent="0.45">
      <c r="A88" s="82"/>
      <c r="B88" s="84" t="s">
        <v>139</v>
      </c>
      <c r="C88">
        <f t="shared" si="207"/>
        <v>3</v>
      </c>
      <c r="AK88" s="49">
        <f t="shared" ca="1" si="215"/>
        <v>1.4240078707199191</v>
      </c>
      <c r="AL88" s="49">
        <f t="shared" ca="1" si="215"/>
        <v>1.4240078707199191</v>
      </c>
      <c r="AM88" s="49">
        <f t="shared" ca="1" si="215"/>
        <v>1.4240078707199191</v>
      </c>
      <c r="AN88" s="49">
        <f t="shared" ca="1" si="215"/>
        <v>1.4240078707199191</v>
      </c>
      <c r="AO88" s="49">
        <f t="shared" ca="1" si="215"/>
        <v>1.4240078707199191</v>
      </c>
      <c r="AP88" s="49">
        <f t="shared" ca="1" si="215"/>
        <v>1.4240078707199191</v>
      </c>
      <c r="AQ88" s="49">
        <f t="shared" ca="1" si="215"/>
        <v>1.4240078707199191</v>
      </c>
      <c r="AR88" s="49">
        <f t="shared" ca="1" si="215"/>
        <v>1.4240078707199191</v>
      </c>
      <c r="AS88" s="49">
        <f t="shared" ca="1" si="215"/>
        <v>1.4240078707199191</v>
      </c>
      <c r="AT88" s="49">
        <f t="shared" ca="1" si="215"/>
        <v>1.4240078707199191</v>
      </c>
      <c r="AU88" s="49">
        <f t="shared" ca="1" si="215"/>
        <v>1.4240078707199191</v>
      </c>
      <c r="AV88" s="49">
        <f t="shared" ca="1" si="215"/>
        <v>1.4240078707199191</v>
      </c>
      <c r="AW88" s="49">
        <f t="shared" ca="1" si="215"/>
        <v>1.3043912095794459</v>
      </c>
      <c r="AX88" s="49">
        <f t="shared" ca="1" si="215"/>
        <v>1.3043912095794459</v>
      </c>
      <c r="AY88" s="49">
        <f t="shared" ca="1" si="215"/>
        <v>1.3043912095794459</v>
      </c>
      <c r="AZ88" s="49">
        <f t="shared" ca="1" si="215"/>
        <v>1.3043912095794459</v>
      </c>
      <c r="BA88" s="49">
        <f t="shared" ca="1" si="215"/>
        <v>1.3043912095794459</v>
      </c>
      <c r="BB88" s="49">
        <f t="shared" ca="1" si="215"/>
        <v>1.3043912095794459</v>
      </c>
      <c r="BC88" s="49">
        <f t="shared" ca="1" si="215"/>
        <v>1.3043912095794459</v>
      </c>
      <c r="BD88" s="49">
        <f t="shared" ca="1" si="215"/>
        <v>1.3043912095794459</v>
      </c>
      <c r="BE88" s="49">
        <f t="shared" ca="1" si="215"/>
        <v>1.3043912095794459</v>
      </c>
      <c r="BF88" s="49">
        <f t="shared" ca="1" si="215"/>
        <v>1.3043912095794459</v>
      </c>
      <c r="BG88" s="49">
        <f t="shared" ca="1" si="215"/>
        <v>1.3043912095794459</v>
      </c>
      <c r="BH88" s="49">
        <f t="shared" ca="1" si="215"/>
        <v>1.3043912095794459</v>
      </c>
      <c r="BI88" s="49">
        <f t="shared" ca="1" si="215"/>
        <v>1.1948223479747726</v>
      </c>
      <c r="BJ88" s="49">
        <f t="shared" ca="1" si="215"/>
        <v>1.1948223479747726</v>
      </c>
      <c r="BK88" s="49">
        <f t="shared" ca="1" si="215"/>
        <v>1.1948223479747726</v>
      </c>
      <c r="BL88" s="49">
        <f t="shared" ca="1" si="215"/>
        <v>1.1948223479747726</v>
      </c>
      <c r="BM88" s="49">
        <f t="shared" ca="1" si="215"/>
        <v>1.1948223479747726</v>
      </c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</row>
    <row r="89" spans="1:103" ht="15" customHeight="1" x14ac:dyDescent="0.45">
      <c r="A89" s="82"/>
      <c r="B89" s="84" t="s">
        <v>140</v>
      </c>
      <c r="C89">
        <f t="shared" si="207"/>
        <v>3</v>
      </c>
      <c r="AL89" s="49">
        <f t="shared" ca="1" si="215"/>
        <v>1.459608067487917</v>
      </c>
      <c r="AM89" s="49">
        <f t="shared" ca="1" si="215"/>
        <v>1.459608067487917</v>
      </c>
      <c r="AN89" s="49">
        <f t="shared" ca="1" si="215"/>
        <v>1.459608067487917</v>
      </c>
      <c r="AO89" s="49">
        <f t="shared" ca="1" si="215"/>
        <v>1.459608067487917</v>
      </c>
      <c r="AP89" s="49">
        <f t="shared" ca="1" si="215"/>
        <v>1.459608067487917</v>
      </c>
      <c r="AQ89" s="49">
        <f t="shared" ca="1" si="215"/>
        <v>1.459608067487917</v>
      </c>
      <c r="AR89" s="49">
        <f t="shared" ca="1" si="215"/>
        <v>1.459608067487917</v>
      </c>
      <c r="AS89" s="49">
        <f t="shared" ca="1" si="215"/>
        <v>1.459608067487917</v>
      </c>
      <c r="AT89" s="49">
        <f t="shared" ca="1" si="215"/>
        <v>1.459608067487917</v>
      </c>
      <c r="AU89" s="49">
        <f t="shared" ca="1" si="215"/>
        <v>1.459608067487917</v>
      </c>
      <c r="AV89" s="49">
        <f t="shared" ca="1" si="215"/>
        <v>1.459608067487917</v>
      </c>
      <c r="AW89" s="49">
        <f t="shared" ca="1" si="215"/>
        <v>1.459608067487917</v>
      </c>
      <c r="AX89" s="49">
        <f t="shared" ca="1" si="215"/>
        <v>1.3370009898189321</v>
      </c>
      <c r="AY89" s="49">
        <f t="shared" ca="1" si="215"/>
        <v>1.3370009898189321</v>
      </c>
      <c r="AZ89" s="49">
        <f t="shared" ca="1" si="215"/>
        <v>1.3370009898189321</v>
      </c>
      <c r="BA89" s="49">
        <f t="shared" ca="1" si="215"/>
        <v>1.3370009898189321</v>
      </c>
      <c r="BB89" s="49">
        <f t="shared" ca="1" si="215"/>
        <v>1.3370009898189321</v>
      </c>
      <c r="BC89" s="49">
        <f t="shared" ca="1" si="215"/>
        <v>1.3370009898189321</v>
      </c>
      <c r="BD89" s="49">
        <f t="shared" ca="1" si="215"/>
        <v>1.3370009898189321</v>
      </c>
      <c r="BE89" s="49">
        <f t="shared" ca="1" si="215"/>
        <v>1.3370009898189321</v>
      </c>
      <c r="BF89" s="49">
        <f t="shared" ca="1" si="215"/>
        <v>1.3370009898189321</v>
      </c>
      <c r="BG89" s="49">
        <f t="shared" ca="1" si="215"/>
        <v>1.3370009898189321</v>
      </c>
      <c r="BH89" s="49">
        <f t="shared" ca="1" si="215"/>
        <v>1.3370009898189321</v>
      </c>
      <c r="BI89" s="49">
        <f t="shared" ca="1" si="215"/>
        <v>1.3370009898189321</v>
      </c>
      <c r="BJ89" s="49">
        <f t="shared" ca="1" si="215"/>
        <v>1.2246929066741419</v>
      </c>
      <c r="BK89" s="49">
        <f t="shared" ca="1" si="215"/>
        <v>1.2246929066741419</v>
      </c>
      <c r="BL89" s="49">
        <f t="shared" ca="1" si="215"/>
        <v>1.2246929066741419</v>
      </c>
      <c r="BM89" s="49">
        <f t="shared" ca="1" si="215"/>
        <v>1.2246929066741419</v>
      </c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</row>
    <row r="90" spans="1:103" ht="15" customHeight="1" x14ac:dyDescent="0.45">
      <c r="A90" s="82"/>
      <c r="B90" s="84" t="s">
        <v>141</v>
      </c>
      <c r="C90">
        <f t="shared" si="207"/>
        <v>3</v>
      </c>
      <c r="AM90" s="49">
        <f t="shared" ca="1" si="215"/>
        <v>1.496098269175115</v>
      </c>
      <c r="AN90" s="49">
        <f t="shared" ca="1" si="215"/>
        <v>1.496098269175115</v>
      </c>
      <c r="AO90" s="49">
        <f t="shared" ca="1" si="215"/>
        <v>1.496098269175115</v>
      </c>
      <c r="AP90" s="49">
        <f t="shared" ca="1" si="215"/>
        <v>1.496098269175115</v>
      </c>
      <c r="AQ90" s="49">
        <f t="shared" ca="1" si="215"/>
        <v>1.496098269175115</v>
      </c>
      <c r="AR90" s="49">
        <f t="shared" ca="1" si="215"/>
        <v>1.496098269175115</v>
      </c>
      <c r="AS90" s="49">
        <f t="shared" ca="1" si="215"/>
        <v>1.496098269175115</v>
      </c>
      <c r="AT90" s="49">
        <f t="shared" ca="1" si="215"/>
        <v>1.496098269175115</v>
      </c>
      <c r="AU90" s="49">
        <f t="shared" ca="1" si="215"/>
        <v>1.496098269175115</v>
      </c>
      <c r="AV90" s="49">
        <f t="shared" ca="1" si="215"/>
        <v>1.496098269175115</v>
      </c>
      <c r="AW90" s="49">
        <f t="shared" ca="1" si="215"/>
        <v>1.496098269175115</v>
      </c>
      <c r="AX90" s="49">
        <f t="shared" ca="1" si="215"/>
        <v>1.496098269175115</v>
      </c>
      <c r="AY90" s="49">
        <f t="shared" ca="1" si="215"/>
        <v>1.3704260145644056</v>
      </c>
      <c r="AZ90" s="49">
        <f t="shared" ca="1" si="215"/>
        <v>1.3704260145644056</v>
      </c>
      <c r="BA90" s="49">
        <f t="shared" ca="1" si="215"/>
        <v>1.3704260145644056</v>
      </c>
      <c r="BB90" s="49">
        <f t="shared" ca="1" si="215"/>
        <v>1.3704260145644056</v>
      </c>
      <c r="BC90" s="49">
        <f t="shared" ca="1" si="215"/>
        <v>1.3704260145644056</v>
      </c>
      <c r="BD90" s="49">
        <f t="shared" ca="1" si="215"/>
        <v>1.3704260145644056</v>
      </c>
      <c r="BE90" s="49">
        <f t="shared" ca="1" si="215"/>
        <v>1.3704260145644056</v>
      </c>
      <c r="BF90" s="49">
        <f t="shared" ca="1" si="215"/>
        <v>1.3704260145644056</v>
      </c>
      <c r="BG90" s="49">
        <f t="shared" ca="1" si="215"/>
        <v>1.3704260145644056</v>
      </c>
      <c r="BH90" s="49">
        <f t="shared" ca="1" si="215"/>
        <v>1.3704260145644056</v>
      </c>
      <c r="BI90" s="49">
        <f t="shared" ca="1" si="215"/>
        <v>1.3704260145644056</v>
      </c>
      <c r="BJ90" s="49">
        <f t="shared" ca="1" si="215"/>
        <v>1.3704260145644056</v>
      </c>
      <c r="BK90" s="49">
        <f t="shared" ca="1" si="215"/>
        <v>1.2553102293409955</v>
      </c>
      <c r="BL90" s="49">
        <f t="shared" ca="1" si="215"/>
        <v>1.2553102293409955</v>
      </c>
      <c r="BM90" s="49">
        <f t="shared" ca="1" si="215"/>
        <v>1.2553102293409955</v>
      </c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</row>
    <row r="91" spans="1:103" ht="15" customHeight="1" x14ac:dyDescent="0.45">
      <c r="A91" s="82"/>
      <c r="B91" s="84" t="s">
        <v>142</v>
      </c>
      <c r="C91">
        <f t="shared" si="207"/>
        <v>3</v>
      </c>
      <c r="AN91" s="49">
        <f t="shared" ca="1" si="215"/>
        <v>1.533500725904493</v>
      </c>
      <c r="AO91" s="49">
        <f t="shared" ca="1" si="215"/>
        <v>1.533500725904493</v>
      </c>
      <c r="AP91" s="49">
        <f t="shared" ca="1" si="215"/>
        <v>1.533500725904493</v>
      </c>
      <c r="AQ91" s="49">
        <f t="shared" ca="1" si="215"/>
        <v>1.533500725904493</v>
      </c>
      <c r="AR91" s="49">
        <f t="shared" ca="1" si="215"/>
        <v>1.533500725904493</v>
      </c>
      <c r="AS91" s="49">
        <f t="shared" ca="1" si="215"/>
        <v>1.533500725904493</v>
      </c>
      <c r="AT91" s="49">
        <f t="shared" ca="1" si="215"/>
        <v>1.533500725904493</v>
      </c>
      <c r="AU91" s="49">
        <f t="shared" ca="1" si="215"/>
        <v>1.533500725904493</v>
      </c>
      <c r="AV91" s="49">
        <f t="shared" ca="1" si="215"/>
        <v>1.533500725904493</v>
      </c>
      <c r="AW91" s="49">
        <f t="shared" ca="1" si="215"/>
        <v>1.533500725904493</v>
      </c>
      <c r="AX91" s="49">
        <f t="shared" ca="1" si="215"/>
        <v>1.533500725904493</v>
      </c>
      <c r="AY91" s="49">
        <f t="shared" ca="1" si="215"/>
        <v>1.533500725904493</v>
      </c>
      <c r="AZ91" s="49">
        <f t="shared" ca="1" si="215"/>
        <v>1.4046866649285157</v>
      </c>
      <c r="BA91" s="49">
        <f t="shared" ca="1" si="215"/>
        <v>1.4046866649285157</v>
      </c>
      <c r="BB91" s="49">
        <f t="shared" ca="1" si="215"/>
        <v>1.4046866649285157</v>
      </c>
      <c r="BC91" s="49">
        <f t="shared" ca="1" si="215"/>
        <v>1.4046866649285157</v>
      </c>
      <c r="BD91" s="49">
        <f t="shared" ca="1" si="215"/>
        <v>1.4046866649285157</v>
      </c>
      <c r="BE91" s="49">
        <f t="shared" ca="1" si="215"/>
        <v>1.4046866649285157</v>
      </c>
      <c r="BF91" s="49">
        <f t="shared" ca="1" si="215"/>
        <v>1.4046866649285157</v>
      </c>
      <c r="BG91" s="49">
        <f t="shared" ca="1" si="215"/>
        <v>1.4046866649285157</v>
      </c>
      <c r="BH91" s="49">
        <f t="shared" ca="1" si="215"/>
        <v>1.4046866649285157</v>
      </c>
      <c r="BI91" s="49">
        <f t="shared" ca="1" si="215"/>
        <v>1.4046866649285157</v>
      </c>
      <c r="BJ91" s="49">
        <f t="shared" ca="1" si="215"/>
        <v>1.4046866649285157</v>
      </c>
      <c r="BK91" s="49">
        <f t="shared" ca="1" si="215"/>
        <v>1.4046866649285157</v>
      </c>
      <c r="BL91" s="49">
        <f t="shared" ca="1" si="215"/>
        <v>1.2866929850745203</v>
      </c>
      <c r="BM91" s="49">
        <f t="shared" ref="BM91" ca="1" si="216">IF(BM$56=$B91,OFFSET(BM$46,$C91,0)/12,BL91)</f>
        <v>1.2866929850745203</v>
      </c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</row>
    <row r="92" spans="1:103" ht="15" customHeight="1" x14ac:dyDescent="0.45">
      <c r="A92" s="82"/>
      <c r="B92" s="84" t="s">
        <v>143</v>
      </c>
      <c r="C92">
        <f t="shared" si="207"/>
        <v>3</v>
      </c>
      <c r="AO92" s="49">
        <f t="shared" ref="AO92:BM96" ca="1" si="217">IF(AO$56=$B92,OFFSET(AO$46,$C92,0)/12,AN92)</f>
        <v>1.5718382440521053</v>
      </c>
      <c r="AP92" s="49">
        <f t="shared" ca="1" si="217"/>
        <v>1.5718382440521053</v>
      </c>
      <c r="AQ92" s="49">
        <f t="shared" ca="1" si="217"/>
        <v>1.5718382440521053</v>
      </c>
      <c r="AR92" s="49">
        <f t="shared" ca="1" si="217"/>
        <v>1.5718382440521053</v>
      </c>
      <c r="AS92" s="49">
        <f t="shared" ca="1" si="217"/>
        <v>1.5718382440521053</v>
      </c>
      <c r="AT92" s="49">
        <f t="shared" ca="1" si="217"/>
        <v>1.5718382440521053</v>
      </c>
      <c r="AU92" s="49">
        <f t="shared" ca="1" si="217"/>
        <v>1.5718382440521053</v>
      </c>
      <c r="AV92" s="49">
        <f t="shared" ca="1" si="217"/>
        <v>1.5718382440521053</v>
      </c>
      <c r="AW92" s="49">
        <f t="shared" ca="1" si="217"/>
        <v>1.5718382440521053</v>
      </c>
      <c r="AX92" s="49">
        <f t="shared" ca="1" si="217"/>
        <v>1.5718382440521053</v>
      </c>
      <c r="AY92" s="49">
        <f t="shared" ca="1" si="217"/>
        <v>1.5718382440521053</v>
      </c>
      <c r="AZ92" s="49">
        <f t="shared" ca="1" si="217"/>
        <v>1.5718382440521053</v>
      </c>
      <c r="BA92" s="49">
        <f t="shared" ca="1" si="217"/>
        <v>1.4398038315517285</v>
      </c>
      <c r="BB92" s="49">
        <f t="shared" ca="1" si="217"/>
        <v>1.4398038315517285</v>
      </c>
      <c r="BC92" s="49">
        <f t="shared" ca="1" si="217"/>
        <v>1.4398038315517285</v>
      </c>
      <c r="BD92" s="49">
        <f t="shared" ca="1" si="217"/>
        <v>1.4398038315517285</v>
      </c>
      <c r="BE92" s="49">
        <f t="shared" ca="1" si="217"/>
        <v>1.4398038315517285</v>
      </c>
      <c r="BF92" s="49">
        <f t="shared" ca="1" si="217"/>
        <v>1.4398038315517285</v>
      </c>
      <c r="BG92" s="49">
        <f t="shared" ca="1" si="217"/>
        <v>1.4398038315517285</v>
      </c>
      <c r="BH92" s="49">
        <f t="shared" ca="1" si="217"/>
        <v>1.4398038315517285</v>
      </c>
      <c r="BI92" s="49">
        <f t="shared" ca="1" si="217"/>
        <v>1.4398038315517285</v>
      </c>
      <c r="BJ92" s="49">
        <f t="shared" ca="1" si="217"/>
        <v>1.4398038315517285</v>
      </c>
      <c r="BK92" s="49">
        <f t="shared" ca="1" si="217"/>
        <v>1.4398038315517285</v>
      </c>
      <c r="BL92" s="49">
        <f t="shared" ca="1" si="217"/>
        <v>1.4398038315517285</v>
      </c>
      <c r="BM92" s="49">
        <f t="shared" ca="1" si="217"/>
        <v>1.3188603097013833</v>
      </c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</row>
    <row r="93" spans="1:103" ht="15" customHeight="1" x14ac:dyDescent="0.45">
      <c r="A93" s="82"/>
      <c r="B93" s="84" t="s">
        <v>132</v>
      </c>
      <c r="C93">
        <f t="shared" si="207"/>
        <v>4</v>
      </c>
      <c r="AP93" s="49">
        <f t="shared" ca="1" si="217"/>
        <v>1.6433568841564761</v>
      </c>
      <c r="AQ93" s="49">
        <f t="shared" ca="1" si="217"/>
        <v>1.6433568841564761</v>
      </c>
      <c r="AR93" s="49">
        <f t="shared" ca="1" si="217"/>
        <v>1.6433568841564761</v>
      </c>
      <c r="AS93" s="49">
        <f t="shared" ca="1" si="217"/>
        <v>1.6433568841564761</v>
      </c>
      <c r="AT93" s="49">
        <f t="shared" ca="1" si="217"/>
        <v>1.6433568841564761</v>
      </c>
      <c r="AU93" s="49">
        <f t="shared" ca="1" si="217"/>
        <v>1.6433568841564761</v>
      </c>
      <c r="AV93" s="49">
        <f t="shared" ca="1" si="217"/>
        <v>1.6433568841564761</v>
      </c>
      <c r="AW93" s="49">
        <f t="shared" ca="1" si="217"/>
        <v>1.6433568841564761</v>
      </c>
      <c r="AX93" s="49">
        <f t="shared" ca="1" si="217"/>
        <v>1.6433568841564761</v>
      </c>
      <c r="AY93" s="49">
        <f t="shared" ca="1" si="217"/>
        <v>1.6433568841564761</v>
      </c>
      <c r="AZ93" s="49">
        <f t="shared" ca="1" si="217"/>
        <v>1.6433568841564761</v>
      </c>
      <c r="BA93" s="49">
        <f t="shared" ca="1" si="217"/>
        <v>1.6433568841564761</v>
      </c>
      <c r="BB93" s="49">
        <f t="shared" ca="1" si="217"/>
        <v>1.5053149058873323</v>
      </c>
      <c r="BC93" s="49">
        <f t="shared" ca="1" si="217"/>
        <v>1.5053149058873323</v>
      </c>
      <c r="BD93" s="49">
        <f t="shared" ca="1" si="217"/>
        <v>1.5053149058873323</v>
      </c>
      <c r="BE93" s="49">
        <f t="shared" ca="1" si="217"/>
        <v>1.5053149058873323</v>
      </c>
      <c r="BF93" s="49">
        <f t="shared" ca="1" si="217"/>
        <v>1.5053149058873323</v>
      </c>
      <c r="BG93" s="49">
        <f t="shared" ca="1" si="217"/>
        <v>1.5053149058873323</v>
      </c>
      <c r="BH93" s="49">
        <f t="shared" ca="1" si="217"/>
        <v>1.5053149058873323</v>
      </c>
      <c r="BI93" s="49">
        <f t="shared" ca="1" si="217"/>
        <v>1.5053149058873323</v>
      </c>
      <c r="BJ93" s="49">
        <f t="shared" ca="1" si="217"/>
        <v>1.5053149058873323</v>
      </c>
      <c r="BK93" s="49">
        <f t="shared" ca="1" si="217"/>
        <v>1.5053149058873323</v>
      </c>
      <c r="BL93" s="49">
        <f t="shared" ca="1" si="217"/>
        <v>1.5053149058873323</v>
      </c>
      <c r="BM93" s="49">
        <f t="shared" ca="1" si="217"/>
        <v>1.5053149058873323</v>
      </c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</row>
    <row r="94" spans="1:103" ht="15" customHeight="1" x14ac:dyDescent="0.45">
      <c r="A94" s="82"/>
      <c r="B94" s="84" t="s">
        <v>133</v>
      </c>
      <c r="C94">
        <f t="shared" si="207"/>
        <v>4</v>
      </c>
      <c r="AQ94" s="49">
        <f t="shared" ca="1" si="217"/>
        <v>1.6844408062603879</v>
      </c>
      <c r="AR94" s="49">
        <f t="shared" ca="1" si="217"/>
        <v>1.6844408062603879</v>
      </c>
      <c r="AS94" s="49">
        <f t="shared" ca="1" si="217"/>
        <v>1.6844408062603879</v>
      </c>
      <c r="AT94" s="49">
        <f t="shared" ca="1" si="217"/>
        <v>1.6844408062603879</v>
      </c>
      <c r="AU94" s="49">
        <f t="shared" ca="1" si="217"/>
        <v>1.6844408062603879</v>
      </c>
      <c r="AV94" s="49">
        <f t="shared" ca="1" si="217"/>
        <v>1.6844408062603879</v>
      </c>
      <c r="AW94" s="49">
        <f t="shared" ca="1" si="217"/>
        <v>1.6844408062603879</v>
      </c>
      <c r="AX94" s="49">
        <f t="shared" ca="1" si="217"/>
        <v>1.6844408062603879</v>
      </c>
      <c r="AY94" s="49">
        <f t="shared" ca="1" si="217"/>
        <v>1.6844408062603879</v>
      </c>
      <c r="AZ94" s="49">
        <f t="shared" ca="1" si="217"/>
        <v>1.6844408062603879</v>
      </c>
      <c r="BA94" s="49">
        <f t="shared" ca="1" si="217"/>
        <v>1.6844408062603879</v>
      </c>
      <c r="BB94" s="49">
        <f t="shared" ca="1" si="217"/>
        <v>1.6844408062603879</v>
      </c>
      <c r="BC94" s="49">
        <f t="shared" ca="1" si="217"/>
        <v>1.5429477785345156</v>
      </c>
      <c r="BD94" s="49">
        <f t="shared" ca="1" si="217"/>
        <v>1.5429477785345156</v>
      </c>
      <c r="BE94" s="49">
        <f t="shared" ca="1" si="217"/>
        <v>1.5429477785345156</v>
      </c>
      <c r="BF94" s="49">
        <f t="shared" ca="1" si="217"/>
        <v>1.5429477785345156</v>
      </c>
      <c r="BG94" s="49">
        <f t="shared" ca="1" si="217"/>
        <v>1.5429477785345156</v>
      </c>
      <c r="BH94" s="49">
        <f t="shared" ca="1" si="217"/>
        <v>1.5429477785345156</v>
      </c>
      <c r="BI94" s="49">
        <f t="shared" ca="1" si="217"/>
        <v>1.5429477785345156</v>
      </c>
      <c r="BJ94" s="49">
        <f t="shared" ca="1" si="217"/>
        <v>1.5429477785345156</v>
      </c>
      <c r="BK94" s="49">
        <f t="shared" ca="1" si="217"/>
        <v>1.5429477785345156</v>
      </c>
      <c r="BL94" s="49">
        <f t="shared" ca="1" si="217"/>
        <v>1.5429477785345156</v>
      </c>
      <c r="BM94" s="49">
        <f t="shared" ca="1" si="217"/>
        <v>1.5429477785345156</v>
      </c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</row>
    <row r="95" spans="1:103" ht="15" customHeight="1" x14ac:dyDescent="0.45">
      <c r="A95" s="82"/>
      <c r="B95" s="84" t="s">
        <v>134</v>
      </c>
      <c r="C95">
        <f t="shared" si="207"/>
        <v>4</v>
      </c>
      <c r="AR95" s="49">
        <f t="shared" ca="1" si="217"/>
        <v>1.7265518264168975</v>
      </c>
      <c r="AS95" s="49">
        <f t="shared" ca="1" si="217"/>
        <v>1.7265518264168975</v>
      </c>
      <c r="AT95" s="49">
        <f t="shared" ca="1" si="217"/>
        <v>1.7265518264168975</v>
      </c>
      <c r="AU95" s="49">
        <f t="shared" ca="1" si="217"/>
        <v>1.7265518264168975</v>
      </c>
      <c r="AV95" s="49">
        <f t="shared" ca="1" si="217"/>
        <v>1.7265518264168975</v>
      </c>
      <c r="AW95" s="49">
        <f t="shared" ca="1" si="217"/>
        <v>1.7265518264168975</v>
      </c>
      <c r="AX95" s="49">
        <f t="shared" ca="1" si="217"/>
        <v>1.7265518264168975</v>
      </c>
      <c r="AY95" s="49">
        <f t="shared" ca="1" si="217"/>
        <v>1.7265518264168975</v>
      </c>
      <c r="AZ95" s="49">
        <f t="shared" ca="1" si="217"/>
        <v>1.7265518264168975</v>
      </c>
      <c r="BA95" s="49">
        <f t="shared" ca="1" si="217"/>
        <v>1.7265518264168975</v>
      </c>
      <c r="BB95" s="49">
        <f t="shared" ca="1" si="217"/>
        <v>1.7265518264168975</v>
      </c>
      <c r="BC95" s="49">
        <f t="shared" ca="1" si="217"/>
        <v>1.7265518264168975</v>
      </c>
      <c r="BD95" s="49">
        <f t="shared" ca="1" si="217"/>
        <v>1.5815214729978784</v>
      </c>
      <c r="BE95" s="49">
        <f t="shared" ca="1" si="217"/>
        <v>1.5815214729978784</v>
      </c>
      <c r="BF95" s="49">
        <f t="shared" ca="1" si="217"/>
        <v>1.5815214729978784</v>
      </c>
      <c r="BG95" s="49">
        <f t="shared" ca="1" si="217"/>
        <v>1.5815214729978784</v>
      </c>
      <c r="BH95" s="49">
        <f t="shared" ca="1" si="217"/>
        <v>1.5815214729978784</v>
      </c>
      <c r="BI95" s="49">
        <f t="shared" ca="1" si="217"/>
        <v>1.5815214729978784</v>
      </c>
      <c r="BJ95" s="49">
        <f t="shared" ca="1" si="217"/>
        <v>1.5815214729978784</v>
      </c>
      <c r="BK95" s="49">
        <f t="shared" ca="1" si="217"/>
        <v>1.5815214729978784</v>
      </c>
      <c r="BL95" s="49">
        <f t="shared" ca="1" si="217"/>
        <v>1.5815214729978784</v>
      </c>
      <c r="BM95" s="49">
        <f t="shared" ca="1" si="217"/>
        <v>1.5815214729978784</v>
      </c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</row>
    <row r="96" spans="1:103" ht="15" customHeight="1" x14ac:dyDescent="0.45">
      <c r="A96" s="82"/>
      <c r="B96" s="84" t="s">
        <v>135</v>
      </c>
      <c r="C96">
        <f t="shared" si="207"/>
        <v>4</v>
      </c>
      <c r="AS96" s="49">
        <f t="shared" ca="1" si="217"/>
        <v>1.76971562207732</v>
      </c>
      <c r="AT96" s="49">
        <f t="shared" ca="1" si="217"/>
        <v>1.76971562207732</v>
      </c>
      <c r="AU96" s="49">
        <f t="shared" ca="1" si="217"/>
        <v>1.76971562207732</v>
      </c>
      <c r="AV96" s="49">
        <f t="shared" ca="1" si="217"/>
        <v>1.76971562207732</v>
      </c>
      <c r="AW96" s="49">
        <f t="shared" ca="1" si="217"/>
        <v>1.76971562207732</v>
      </c>
      <c r="AX96" s="49">
        <f t="shared" ca="1" si="217"/>
        <v>1.76971562207732</v>
      </c>
      <c r="AY96" s="49">
        <f t="shared" ca="1" si="217"/>
        <v>1.76971562207732</v>
      </c>
      <c r="AZ96" s="49">
        <f t="shared" ca="1" si="217"/>
        <v>1.76971562207732</v>
      </c>
      <c r="BA96" s="49">
        <f t="shared" ca="1" si="217"/>
        <v>1.76971562207732</v>
      </c>
      <c r="BB96" s="49">
        <f t="shared" ca="1" si="217"/>
        <v>1.76971562207732</v>
      </c>
      <c r="BC96" s="49">
        <f t="shared" ca="1" si="217"/>
        <v>1.76971562207732</v>
      </c>
      <c r="BD96" s="49">
        <f t="shared" ca="1" si="217"/>
        <v>1.76971562207732</v>
      </c>
      <c r="BE96" s="49">
        <f t="shared" ca="1" si="217"/>
        <v>1.6210595098228253</v>
      </c>
      <c r="BF96" s="49">
        <f t="shared" ca="1" si="217"/>
        <v>1.6210595098228253</v>
      </c>
      <c r="BG96" s="49">
        <f t="shared" ca="1" si="217"/>
        <v>1.6210595098228253</v>
      </c>
      <c r="BH96" s="49">
        <f t="shared" ca="1" si="217"/>
        <v>1.6210595098228253</v>
      </c>
      <c r="BI96" s="49">
        <f t="shared" ca="1" si="217"/>
        <v>1.6210595098228253</v>
      </c>
      <c r="BJ96" s="49">
        <f t="shared" ca="1" si="217"/>
        <v>1.6210595098228253</v>
      </c>
      <c r="BK96" s="49">
        <f t="shared" ca="1" si="217"/>
        <v>1.6210595098228253</v>
      </c>
      <c r="BL96" s="49">
        <f t="shared" ca="1" si="217"/>
        <v>1.6210595098228253</v>
      </c>
      <c r="BM96" s="49">
        <f t="shared" ca="1" si="217"/>
        <v>1.6210595098228253</v>
      </c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</row>
    <row r="97" spans="1:119" ht="15" customHeight="1" x14ac:dyDescent="0.45">
      <c r="A97" s="82"/>
      <c r="B97" s="84" t="s">
        <v>136</v>
      </c>
      <c r="C97">
        <f t="shared" si="207"/>
        <v>4</v>
      </c>
      <c r="AT97" s="49">
        <f t="shared" ref="AT97:BM101" ca="1" si="218">IF(AT$56=$B97,OFFSET(AT$46,$C97,0)/12,AS97)</f>
        <v>1.813958512629253</v>
      </c>
      <c r="AU97" s="49">
        <f t="shared" ca="1" si="218"/>
        <v>1.813958512629253</v>
      </c>
      <c r="AV97" s="49">
        <f t="shared" ca="1" si="218"/>
        <v>1.813958512629253</v>
      </c>
      <c r="AW97" s="49">
        <f t="shared" ca="1" si="218"/>
        <v>1.813958512629253</v>
      </c>
      <c r="AX97" s="49">
        <f t="shared" ca="1" si="218"/>
        <v>1.813958512629253</v>
      </c>
      <c r="AY97" s="49">
        <f t="shared" ca="1" si="218"/>
        <v>1.813958512629253</v>
      </c>
      <c r="AZ97" s="49">
        <f t="shared" ca="1" si="218"/>
        <v>1.813958512629253</v>
      </c>
      <c r="BA97" s="49">
        <f t="shared" ca="1" si="218"/>
        <v>1.813958512629253</v>
      </c>
      <c r="BB97" s="49">
        <f t="shared" ca="1" si="218"/>
        <v>1.813958512629253</v>
      </c>
      <c r="BC97" s="49">
        <f t="shared" ca="1" si="218"/>
        <v>1.813958512629253</v>
      </c>
      <c r="BD97" s="49">
        <f t="shared" ca="1" si="218"/>
        <v>1.813958512629253</v>
      </c>
      <c r="BE97" s="49">
        <f t="shared" ca="1" si="218"/>
        <v>1.813958512629253</v>
      </c>
      <c r="BF97" s="49">
        <f t="shared" ca="1" si="218"/>
        <v>1.6615859975683958</v>
      </c>
      <c r="BG97" s="49">
        <f t="shared" ca="1" si="218"/>
        <v>1.6615859975683958</v>
      </c>
      <c r="BH97" s="49">
        <f t="shared" ca="1" si="218"/>
        <v>1.6615859975683958</v>
      </c>
      <c r="BI97" s="49">
        <f t="shared" ca="1" si="218"/>
        <v>1.6615859975683958</v>
      </c>
      <c r="BJ97" s="49">
        <f t="shared" ca="1" si="218"/>
        <v>1.6615859975683958</v>
      </c>
      <c r="BK97" s="49">
        <f t="shared" ca="1" si="218"/>
        <v>1.6615859975683958</v>
      </c>
      <c r="BL97" s="49">
        <f t="shared" ca="1" si="218"/>
        <v>1.6615859975683958</v>
      </c>
      <c r="BM97" s="49">
        <f t="shared" ca="1" si="218"/>
        <v>1.6615859975683958</v>
      </c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</row>
    <row r="98" spans="1:119" ht="15" customHeight="1" x14ac:dyDescent="0.45">
      <c r="A98" s="82"/>
      <c r="B98" s="84" t="s">
        <v>137</v>
      </c>
      <c r="C98">
        <f t="shared" si="207"/>
        <v>4</v>
      </c>
      <c r="AU98" s="49">
        <f t="shared" ca="1" si="218"/>
        <v>1.8593074754449841</v>
      </c>
      <c r="AV98" s="49">
        <f t="shared" ca="1" si="218"/>
        <v>1.8593074754449841</v>
      </c>
      <c r="AW98" s="49">
        <f t="shared" ca="1" si="218"/>
        <v>1.8593074754449841</v>
      </c>
      <c r="AX98" s="49">
        <f t="shared" ca="1" si="218"/>
        <v>1.8593074754449841</v>
      </c>
      <c r="AY98" s="49">
        <f t="shared" ca="1" si="218"/>
        <v>1.8593074754449841</v>
      </c>
      <c r="AZ98" s="49">
        <f t="shared" ca="1" si="218"/>
        <v>1.8593074754449841</v>
      </c>
      <c r="BA98" s="49">
        <f t="shared" ca="1" si="218"/>
        <v>1.8593074754449841</v>
      </c>
      <c r="BB98" s="49">
        <f t="shared" ca="1" si="218"/>
        <v>1.8593074754449841</v>
      </c>
      <c r="BC98" s="49">
        <f t="shared" ca="1" si="218"/>
        <v>1.8593074754449841</v>
      </c>
      <c r="BD98" s="49">
        <f t="shared" ca="1" si="218"/>
        <v>1.8593074754449841</v>
      </c>
      <c r="BE98" s="49">
        <f t="shared" ca="1" si="218"/>
        <v>1.8593074754449841</v>
      </c>
      <c r="BF98" s="49">
        <f t="shared" ca="1" si="218"/>
        <v>1.8593074754449841</v>
      </c>
      <c r="BG98" s="49">
        <f t="shared" ca="1" si="218"/>
        <v>1.7031256475076055</v>
      </c>
      <c r="BH98" s="49">
        <f t="shared" ca="1" si="218"/>
        <v>1.7031256475076055</v>
      </c>
      <c r="BI98" s="49">
        <f t="shared" ca="1" si="218"/>
        <v>1.7031256475076055</v>
      </c>
      <c r="BJ98" s="49">
        <f t="shared" ca="1" si="218"/>
        <v>1.7031256475076055</v>
      </c>
      <c r="BK98" s="49">
        <f t="shared" ca="1" si="218"/>
        <v>1.7031256475076055</v>
      </c>
      <c r="BL98" s="49">
        <f t="shared" ca="1" si="218"/>
        <v>1.7031256475076055</v>
      </c>
      <c r="BM98" s="49">
        <f t="shared" ca="1" si="218"/>
        <v>1.7031256475076055</v>
      </c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</row>
    <row r="99" spans="1:119" ht="15" customHeight="1" x14ac:dyDescent="0.45">
      <c r="A99" s="82"/>
      <c r="B99" s="84" t="s">
        <v>138</v>
      </c>
      <c r="C99">
        <f t="shared" si="207"/>
        <v>4</v>
      </c>
      <c r="AV99" s="49">
        <f t="shared" ca="1" si="218"/>
        <v>1.9057901623311091</v>
      </c>
      <c r="AW99" s="49">
        <f t="shared" ca="1" si="218"/>
        <v>1.9057901623311091</v>
      </c>
      <c r="AX99" s="49">
        <f t="shared" ca="1" si="218"/>
        <v>1.9057901623311091</v>
      </c>
      <c r="AY99" s="49">
        <f t="shared" ca="1" si="218"/>
        <v>1.9057901623311091</v>
      </c>
      <c r="AZ99" s="49">
        <f t="shared" ca="1" si="218"/>
        <v>1.9057901623311091</v>
      </c>
      <c r="BA99" s="49">
        <f t="shared" ca="1" si="218"/>
        <v>1.9057901623311091</v>
      </c>
      <c r="BB99" s="49">
        <f t="shared" ca="1" si="218"/>
        <v>1.9057901623311091</v>
      </c>
      <c r="BC99" s="49">
        <f t="shared" ca="1" si="218"/>
        <v>1.9057901623311091</v>
      </c>
      <c r="BD99" s="49">
        <f t="shared" ca="1" si="218"/>
        <v>1.9057901623311091</v>
      </c>
      <c r="BE99" s="49">
        <f t="shared" ca="1" si="218"/>
        <v>1.9057901623311091</v>
      </c>
      <c r="BF99" s="49">
        <f t="shared" ca="1" si="218"/>
        <v>1.9057901623311091</v>
      </c>
      <c r="BG99" s="49">
        <f t="shared" ca="1" si="218"/>
        <v>1.9057901623311091</v>
      </c>
      <c r="BH99" s="49">
        <f t="shared" ca="1" si="218"/>
        <v>1.7457037886952962</v>
      </c>
      <c r="BI99" s="49">
        <f t="shared" ca="1" si="218"/>
        <v>1.7457037886952962</v>
      </c>
      <c r="BJ99" s="49">
        <f t="shared" ca="1" si="218"/>
        <v>1.7457037886952962</v>
      </c>
      <c r="BK99" s="49">
        <f t="shared" ca="1" si="218"/>
        <v>1.7457037886952962</v>
      </c>
      <c r="BL99" s="49">
        <f t="shared" ca="1" si="218"/>
        <v>1.7457037886952962</v>
      </c>
      <c r="BM99" s="49">
        <f t="shared" ca="1" si="218"/>
        <v>1.7457037886952962</v>
      </c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</row>
    <row r="100" spans="1:119" ht="15" customHeight="1" x14ac:dyDescent="0.45">
      <c r="A100" s="82"/>
      <c r="B100" s="84" t="s">
        <v>139</v>
      </c>
      <c r="C100">
        <f t="shared" si="207"/>
        <v>4</v>
      </c>
      <c r="AW100" s="49">
        <f t="shared" ca="1" si="218"/>
        <v>1.9534349163893865</v>
      </c>
      <c r="AX100" s="49">
        <f t="shared" ca="1" si="218"/>
        <v>1.9534349163893865</v>
      </c>
      <c r="AY100" s="49">
        <f t="shared" ca="1" si="218"/>
        <v>1.9534349163893865</v>
      </c>
      <c r="AZ100" s="49">
        <f t="shared" ca="1" si="218"/>
        <v>1.9534349163893865</v>
      </c>
      <c r="BA100" s="49">
        <f t="shared" ca="1" si="218"/>
        <v>1.9534349163893865</v>
      </c>
      <c r="BB100" s="49">
        <f t="shared" ca="1" si="218"/>
        <v>1.9534349163893865</v>
      </c>
      <c r="BC100" s="49">
        <f t="shared" ca="1" si="218"/>
        <v>1.9534349163893865</v>
      </c>
      <c r="BD100" s="49">
        <f t="shared" ca="1" si="218"/>
        <v>1.9534349163893865</v>
      </c>
      <c r="BE100" s="49">
        <f t="shared" ca="1" si="218"/>
        <v>1.9534349163893865</v>
      </c>
      <c r="BF100" s="49">
        <f t="shared" ca="1" si="218"/>
        <v>1.9534349163893865</v>
      </c>
      <c r="BG100" s="49">
        <f t="shared" ca="1" si="218"/>
        <v>1.9534349163893865</v>
      </c>
      <c r="BH100" s="49">
        <f t="shared" ca="1" si="218"/>
        <v>1.9534349163893865</v>
      </c>
      <c r="BI100" s="49">
        <f t="shared" ca="1" si="218"/>
        <v>1.7893463834126784</v>
      </c>
      <c r="BJ100" s="49">
        <f t="shared" ca="1" si="218"/>
        <v>1.7893463834126784</v>
      </c>
      <c r="BK100" s="49">
        <f t="shared" ca="1" si="218"/>
        <v>1.7893463834126784</v>
      </c>
      <c r="BL100" s="49">
        <f t="shared" ca="1" si="218"/>
        <v>1.7893463834126784</v>
      </c>
      <c r="BM100" s="49">
        <f t="shared" ca="1" si="218"/>
        <v>1.7893463834126784</v>
      </c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</row>
    <row r="101" spans="1:119" ht="15" customHeight="1" x14ac:dyDescent="0.45">
      <c r="A101" s="82"/>
      <c r="B101" s="84" t="s">
        <v>140</v>
      </c>
      <c r="C101">
        <f t="shared" si="207"/>
        <v>4</v>
      </c>
      <c r="AX101" s="49">
        <f t="shared" ca="1" si="218"/>
        <v>2.0022707892991214</v>
      </c>
      <c r="AY101" s="49">
        <f t="shared" ca="1" si="218"/>
        <v>2.0022707892991214</v>
      </c>
      <c r="AZ101" s="49">
        <f t="shared" ca="1" si="218"/>
        <v>2.0022707892991214</v>
      </c>
      <c r="BA101" s="49">
        <f t="shared" ca="1" si="218"/>
        <v>2.0022707892991214</v>
      </c>
      <c r="BB101" s="49">
        <f t="shared" ca="1" si="218"/>
        <v>2.0022707892991214</v>
      </c>
      <c r="BC101" s="49">
        <f t="shared" ca="1" si="218"/>
        <v>2.0022707892991214</v>
      </c>
      <c r="BD101" s="49">
        <f t="shared" ca="1" si="218"/>
        <v>2.0022707892991214</v>
      </c>
      <c r="BE101" s="49">
        <f t="shared" ca="1" si="218"/>
        <v>2.0022707892991214</v>
      </c>
      <c r="BF101" s="49">
        <f t="shared" ca="1" si="218"/>
        <v>2.0022707892991214</v>
      </c>
      <c r="BG101" s="49">
        <f t="shared" ca="1" si="218"/>
        <v>2.0022707892991214</v>
      </c>
      <c r="BH101" s="49">
        <f t="shared" ca="1" si="218"/>
        <v>2.0022707892991214</v>
      </c>
      <c r="BI101" s="49">
        <f t="shared" ca="1" si="218"/>
        <v>2.0022707892991214</v>
      </c>
      <c r="BJ101" s="49">
        <f t="shared" ca="1" si="218"/>
        <v>1.8340800429979953</v>
      </c>
      <c r="BK101" s="49">
        <f t="shared" ca="1" si="218"/>
        <v>1.8340800429979953</v>
      </c>
      <c r="BL101" s="49">
        <f t="shared" ca="1" si="218"/>
        <v>1.8340800429979953</v>
      </c>
      <c r="BM101" s="49">
        <f t="shared" ca="1" si="218"/>
        <v>1.8340800429979953</v>
      </c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</row>
    <row r="102" spans="1:119" ht="15" customHeight="1" x14ac:dyDescent="0.45">
      <c r="A102" s="82"/>
      <c r="B102" s="84" t="s">
        <v>141</v>
      </c>
      <c r="C102">
        <f t="shared" si="207"/>
        <v>4</v>
      </c>
      <c r="AY102" s="49">
        <f t="shared" ref="AY102:BM106" ca="1" si="219">IF(AY$56=$B102,OFFSET(AY$46,$C102,0)/12,AX102)</f>
        <v>2.0523275590315992</v>
      </c>
      <c r="AZ102" s="49">
        <f t="shared" ca="1" si="219"/>
        <v>2.0523275590315992</v>
      </c>
      <c r="BA102" s="49">
        <f t="shared" ca="1" si="219"/>
        <v>2.0523275590315992</v>
      </c>
      <c r="BB102" s="49">
        <f t="shared" ca="1" si="219"/>
        <v>2.0523275590315992</v>
      </c>
      <c r="BC102" s="49">
        <f t="shared" ca="1" si="219"/>
        <v>2.0523275590315992</v>
      </c>
      <c r="BD102" s="49">
        <f t="shared" ca="1" si="219"/>
        <v>2.0523275590315992</v>
      </c>
      <c r="BE102" s="49">
        <f t="shared" ca="1" si="219"/>
        <v>2.0523275590315992</v>
      </c>
      <c r="BF102" s="49">
        <f t="shared" ca="1" si="219"/>
        <v>2.0523275590315992</v>
      </c>
      <c r="BG102" s="49">
        <f t="shared" ca="1" si="219"/>
        <v>2.0523275590315992</v>
      </c>
      <c r="BH102" s="49">
        <f t="shared" ca="1" si="219"/>
        <v>2.0523275590315992</v>
      </c>
      <c r="BI102" s="49">
        <f t="shared" ca="1" si="219"/>
        <v>2.0523275590315992</v>
      </c>
      <c r="BJ102" s="49">
        <f t="shared" ca="1" si="219"/>
        <v>2.0523275590315992</v>
      </c>
      <c r="BK102" s="49">
        <f t="shared" ca="1" si="219"/>
        <v>1.8799320440729452</v>
      </c>
      <c r="BL102" s="49">
        <f t="shared" ca="1" si="219"/>
        <v>1.8799320440729452</v>
      </c>
      <c r="BM102" s="49">
        <f t="shared" ca="1" si="219"/>
        <v>1.8799320440729452</v>
      </c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</row>
    <row r="103" spans="1:119" ht="15" customHeight="1" x14ac:dyDescent="0.45">
      <c r="A103" s="82"/>
      <c r="B103" s="84" t="s">
        <v>142</v>
      </c>
      <c r="C103">
        <f t="shared" si="207"/>
        <v>4</v>
      </c>
      <c r="AZ103" s="49">
        <f t="shared" ca="1" si="219"/>
        <v>2.1036357480073891</v>
      </c>
      <c r="BA103" s="49">
        <f t="shared" ca="1" si="219"/>
        <v>2.1036357480073891</v>
      </c>
      <c r="BB103" s="49">
        <f t="shared" ca="1" si="219"/>
        <v>2.1036357480073891</v>
      </c>
      <c r="BC103" s="49">
        <f t="shared" ca="1" si="219"/>
        <v>2.1036357480073891</v>
      </c>
      <c r="BD103" s="49">
        <f t="shared" ca="1" si="219"/>
        <v>2.1036357480073891</v>
      </c>
      <c r="BE103" s="49">
        <f t="shared" ca="1" si="219"/>
        <v>2.1036357480073891</v>
      </c>
      <c r="BF103" s="49">
        <f t="shared" ca="1" si="219"/>
        <v>2.1036357480073891</v>
      </c>
      <c r="BG103" s="49">
        <f t="shared" ca="1" si="219"/>
        <v>2.1036357480073891</v>
      </c>
      <c r="BH103" s="49">
        <f t="shared" ca="1" si="219"/>
        <v>2.1036357480073891</v>
      </c>
      <c r="BI103" s="49">
        <f t="shared" ca="1" si="219"/>
        <v>2.1036357480073891</v>
      </c>
      <c r="BJ103" s="49">
        <f t="shared" ca="1" si="219"/>
        <v>2.1036357480073891</v>
      </c>
      <c r="BK103" s="49">
        <f t="shared" ca="1" si="219"/>
        <v>2.1036357480073891</v>
      </c>
      <c r="BL103" s="49">
        <f t="shared" ca="1" si="219"/>
        <v>1.9269303451747684</v>
      </c>
      <c r="BM103" s="49">
        <f t="shared" ca="1" si="219"/>
        <v>1.9269303451747684</v>
      </c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</row>
    <row r="104" spans="1:119" ht="15" customHeight="1" x14ac:dyDescent="0.45">
      <c r="A104" s="82"/>
      <c r="B104" s="84" t="s">
        <v>143</v>
      </c>
      <c r="C104">
        <f t="shared" si="207"/>
        <v>4</v>
      </c>
      <c r="BA104" s="49">
        <f t="shared" ca="1" si="219"/>
        <v>2.1562266417075739</v>
      </c>
      <c r="BB104" s="49">
        <f t="shared" ca="1" si="219"/>
        <v>2.1562266417075739</v>
      </c>
      <c r="BC104" s="49">
        <f t="shared" ca="1" si="219"/>
        <v>2.1562266417075739</v>
      </c>
      <c r="BD104" s="49">
        <f t="shared" ca="1" si="219"/>
        <v>2.1562266417075739</v>
      </c>
      <c r="BE104" s="49">
        <f t="shared" ca="1" si="219"/>
        <v>2.1562266417075739</v>
      </c>
      <c r="BF104" s="49">
        <f t="shared" ca="1" si="219"/>
        <v>2.1562266417075739</v>
      </c>
      <c r="BG104" s="49">
        <f t="shared" ca="1" si="219"/>
        <v>2.1562266417075739</v>
      </c>
      <c r="BH104" s="49">
        <f t="shared" ca="1" si="219"/>
        <v>2.1562266417075739</v>
      </c>
      <c r="BI104" s="49">
        <f t="shared" ca="1" si="219"/>
        <v>2.1562266417075739</v>
      </c>
      <c r="BJ104" s="49">
        <f t="shared" ca="1" si="219"/>
        <v>2.1562266417075739</v>
      </c>
      <c r="BK104" s="49">
        <f t="shared" ca="1" si="219"/>
        <v>2.1562266417075739</v>
      </c>
      <c r="BL104" s="49">
        <f t="shared" ca="1" si="219"/>
        <v>2.1562266417075739</v>
      </c>
      <c r="BM104" s="49">
        <f t="shared" ca="1" si="219"/>
        <v>1.9751036038041381</v>
      </c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</row>
    <row r="105" spans="1:119" ht="15" customHeight="1" x14ac:dyDescent="0.45">
      <c r="A105" s="82"/>
      <c r="B105" s="84" t="s">
        <v>132</v>
      </c>
      <c r="C105">
        <f t="shared" si="207"/>
        <v>5</v>
      </c>
      <c r="BB105" s="49">
        <f t="shared" ca="1" si="219"/>
        <v>2.2543349539052691</v>
      </c>
      <c r="BC105" s="49">
        <f t="shared" ca="1" si="219"/>
        <v>2.2543349539052691</v>
      </c>
      <c r="BD105" s="49">
        <f t="shared" ca="1" si="219"/>
        <v>2.2543349539052691</v>
      </c>
      <c r="BE105" s="49">
        <f t="shared" ca="1" si="219"/>
        <v>2.2543349539052691</v>
      </c>
      <c r="BF105" s="49">
        <f t="shared" ca="1" si="219"/>
        <v>2.2543349539052691</v>
      </c>
      <c r="BG105" s="49">
        <f t="shared" ca="1" si="219"/>
        <v>2.2543349539052691</v>
      </c>
      <c r="BH105" s="49">
        <f t="shared" ca="1" si="219"/>
        <v>2.2543349539052691</v>
      </c>
      <c r="BI105" s="49">
        <f t="shared" ca="1" si="219"/>
        <v>2.2543349539052691</v>
      </c>
      <c r="BJ105" s="49">
        <f t="shared" ca="1" si="219"/>
        <v>2.2543349539052691</v>
      </c>
      <c r="BK105" s="49">
        <f t="shared" ca="1" si="219"/>
        <v>2.2543349539052691</v>
      </c>
      <c r="BL105" s="49">
        <f t="shared" ca="1" si="219"/>
        <v>2.2543349539052691</v>
      </c>
      <c r="BM105" s="49">
        <f t="shared" ca="1" si="219"/>
        <v>2.2543349539052691</v>
      </c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</row>
    <row r="106" spans="1:119" ht="15" customHeight="1" x14ac:dyDescent="0.45">
      <c r="A106" s="82"/>
      <c r="B106" s="84" t="s">
        <v>133</v>
      </c>
      <c r="C106">
        <f t="shared" si="207"/>
        <v>5</v>
      </c>
      <c r="BC106" s="49">
        <f t="shared" ca="1" si="219"/>
        <v>2.3106933277529005</v>
      </c>
      <c r="BD106" s="49">
        <f t="shared" ca="1" si="219"/>
        <v>2.3106933277529005</v>
      </c>
      <c r="BE106" s="49">
        <f t="shared" ca="1" si="219"/>
        <v>2.3106933277529005</v>
      </c>
      <c r="BF106" s="49">
        <f t="shared" ca="1" si="219"/>
        <v>2.3106933277529005</v>
      </c>
      <c r="BG106" s="49">
        <f t="shared" ca="1" si="219"/>
        <v>2.3106933277529005</v>
      </c>
      <c r="BH106" s="49">
        <f t="shared" ca="1" si="219"/>
        <v>2.3106933277529005</v>
      </c>
      <c r="BI106" s="49">
        <f t="shared" ca="1" si="219"/>
        <v>2.3106933277529005</v>
      </c>
      <c r="BJ106" s="49">
        <f t="shared" ca="1" si="219"/>
        <v>2.3106933277529005</v>
      </c>
      <c r="BK106" s="49">
        <f t="shared" ca="1" si="219"/>
        <v>2.3106933277529005</v>
      </c>
      <c r="BL106" s="49">
        <f t="shared" ca="1" si="219"/>
        <v>2.3106933277529005</v>
      </c>
      <c r="BM106" s="49">
        <f t="shared" ca="1" si="219"/>
        <v>2.3106933277529005</v>
      </c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</row>
    <row r="107" spans="1:119" ht="15" customHeight="1" x14ac:dyDescent="0.45">
      <c r="A107" s="82"/>
      <c r="B107" s="84" t="s">
        <v>134</v>
      </c>
      <c r="C107">
        <f t="shared" si="207"/>
        <v>5</v>
      </c>
      <c r="BD107" s="49">
        <f t="shared" ref="BD107:BM111" ca="1" si="220">IF(BD$56=$B107,OFFSET(BD$46,$C107,0)/12,BC107)</f>
        <v>2.3684606609467234</v>
      </c>
      <c r="BE107" s="49">
        <f t="shared" ca="1" si="220"/>
        <v>2.3684606609467234</v>
      </c>
      <c r="BF107" s="49">
        <f t="shared" ca="1" si="220"/>
        <v>2.3684606609467234</v>
      </c>
      <c r="BG107" s="49">
        <f t="shared" ca="1" si="220"/>
        <v>2.3684606609467234</v>
      </c>
      <c r="BH107" s="49">
        <f t="shared" ca="1" si="220"/>
        <v>2.3684606609467234</v>
      </c>
      <c r="BI107" s="49">
        <f t="shared" ca="1" si="220"/>
        <v>2.3684606609467234</v>
      </c>
      <c r="BJ107" s="49">
        <f t="shared" ca="1" si="220"/>
        <v>2.3684606609467234</v>
      </c>
      <c r="BK107" s="49">
        <f t="shared" ca="1" si="220"/>
        <v>2.3684606609467234</v>
      </c>
      <c r="BL107" s="49">
        <f t="shared" ca="1" si="220"/>
        <v>2.3684606609467234</v>
      </c>
      <c r="BM107" s="49">
        <f t="shared" ca="1" si="220"/>
        <v>2.3684606609467234</v>
      </c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</row>
    <row r="108" spans="1:119" ht="15" customHeight="1" x14ac:dyDescent="0.45">
      <c r="A108" s="82"/>
      <c r="B108" s="84" t="s">
        <v>135</v>
      </c>
      <c r="C108">
        <f t="shared" si="207"/>
        <v>5</v>
      </c>
      <c r="BE108" s="49">
        <f t="shared" ca="1" si="220"/>
        <v>2.4276721774703911</v>
      </c>
      <c r="BF108" s="49">
        <f t="shared" ca="1" si="220"/>
        <v>2.4276721774703911</v>
      </c>
      <c r="BG108" s="49">
        <f t="shared" ca="1" si="220"/>
        <v>2.4276721774703911</v>
      </c>
      <c r="BH108" s="49">
        <f t="shared" ca="1" si="220"/>
        <v>2.4276721774703911</v>
      </c>
      <c r="BI108" s="49">
        <f t="shared" ca="1" si="220"/>
        <v>2.4276721774703911</v>
      </c>
      <c r="BJ108" s="49">
        <f t="shared" ca="1" si="220"/>
        <v>2.4276721774703911</v>
      </c>
      <c r="BK108" s="49">
        <f t="shared" ca="1" si="220"/>
        <v>2.4276721774703911</v>
      </c>
      <c r="BL108" s="49">
        <f t="shared" ca="1" si="220"/>
        <v>2.4276721774703911</v>
      </c>
      <c r="BM108" s="49">
        <f t="shared" ca="1" si="220"/>
        <v>2.4276721774703911</v>
      </c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</row>
    <row r="109" spans="1:119" ht="15" customHeight="1" x14ac:dyDescent="0.45">
      <c r="A109" s="82"/>
      <c r="B109" s="84" t="s">
        <v>136</v>
      </c>
      <c r="C109">
        <f t="shared" si="207"/>
        <v>5</v>
      </c>
      <c r="BF109" s="49">
        <f t="shared" ca="1" si="220"/>
        <v>2.4883639819071512</v>
      </c>
      <c r="BG109" s="49">
        <f t="shared" ca="1" si="220"/>
        <v>2.4883639819071512</v>
      </c>
      <c r="BH109" s="49">
        <f t="shared" ca="1" si="220"/>
        <v>2.4883639819071512</v>
      </c>
      <c r="BI109" s="49">
        <f t="shared" ca="1" si="220"/>
        <v>2.4883639819071512</v>
      </c>
      <c r="BJ109" s="49">
        <f t="shared" ca="1" si="220"/>
        <v>2.4883639819071512</v>
      </c>
      <c r="BK109" s="49">
        <f t="shared" ca="1" si="220"/>
        <v>2.4883639819071512</v>
      </c>
      <c r="BL109" s="49">
        <f t="shared" ca="1" si="220"/>
        <v>2.4883639819071512</v>
      </c>
      <c r="BM109" s="49">
        <f t="shared" ca="1" si="220"/>
        <v>2.4883639819071512</v>
      </c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</row>
    <row r="110" spans="1:119" ht="15" customHeight="1" x14ac:dyDescent="0.45">
      <c r="A110" s="82"/>
      <c r="B110" s="84" t="s">
        <v>137</v>
      </c>
      <c r="C110">
        <f t="shared" si="207"/>
        <v>5</v>
      </c>
      <c r="BG110" s="49">
        <f t="shared" ca="1" si="220"/>
        <v>2.55057308145483</v>
      </c>
      <c r="BH110" s="49">
        <f t="shared" ca="1" si="220"/>
        <v>2.55057308145483</v>
      </c>
      <c r="BI110" s="49">
        <f t="shared" ca="1" si="220"/>
        <v>2.55057308145483</v>
      </c>
      <c r="BJ110" s="49">
        <f t="shared" ca="1" si="220"/>
        <v>2.55057308145483</v>
      </c>
      <c r="BK110" s="49">
        <f t="shared" ca="1" si="220"/>
        <v>2.55057308145483</v>
      </c>
      <c r="BL110" s="49">
        <f t="shared" ca="1" si="220"/>
        <v>2.55057308145483</v>
      </c>
      <c r="BM110" s="49">
        <f t="shared" ca="1" si="220"/>
        <v>2.55057308145483</v>
      </c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</row>
    <row r="111" spans="1:119" ht="15" customHeight="1" x14ac:dyDescent="0.45">
      <c r="A111" s="82"/>
      <c r="B111" s="84" t="s">
        <v>138</v>
      </c>
      <c r="C111">
        <f t="shared" si="207"/>
        <v>5</v>
      </c>
      <c r="BH111" s="49">
        <f t="shared" ca="1" si="220"/>
        <v>2.6143374084912008</v>
      </c>
      <c r="BI111" s="49">
        <f t="shared" ca="1" si="220"/>
        <v>2.6143374084912008</v>
      </c>
      <c r="BJ111" s="49">
        <f t="shared" ca="1" si="220"/>
        <v>2.6143374084912008</v>
      </c>
      <c r="BK111" s="49">
        <f t="shared" ca="1" si="220"/>
        <v>2.6143374084912008</v>
      </c>
      <c r="BL111" s="49">
        <f t="shared" ca="1" si="220"/>
        <v>2.6143374084912008</v>
      </c>
      <c r="BM111" s="49">
        <f t="shared" ca="1" si="220"/>
        <v>2.6143374084912008</v>
      </c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</row>
    <row r="112" spans="1:119" ht="15" customHeight="1" x14ac:dyDescent="0.45">
      <c r="A112" s="82"/>
      <c r="B112" s="84" t="s">
        <v>139</v>
      </c>
      <c r="C112">
        <f t="shared" si="207"/>
        <v>5</v>
      </c>
      <c r="BI112" s="49">
        <f t="shared" ref="BI112:BM116" ca="1" si="221">IF(BI$56=$B112,OFFSET(BI$46,$C112,0)/12,BH112)</f>
        <v>2.679695843703481</v>
      </c>
      <c r="BJ112" s="49">
        <f t="shared" ca="1" si="221"/>
        <v>2.679695843703481</v>
      </c>
      <c r="BK112" s="49">
        <f t="shared" ca="1" si="221"/>
        <v>2.679695843703481</v>
      </c>
      <c r="BL112" s="49">
        <f t="shared" ca="1" si="221"/>
        <v>2.679695843703481</v>
      </c>
      <c r="BM112" s="49">
        <f t="shared" ca="1" si="221"/>
        <v>2.679695843703481</v>
      </c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</row>
    <row r="113" spans="1:123" ht="15" customHeight="1" x14ac:dyDescent="0.45">
      <c r="A113" s="82"/>
      <c r="B113" s="84" t="s">
        <v>140</v>
      </c>
      <c r="C113">
        <f t="shared" si="207"/>
        <v>5</v>
      </c>
      <c r="BJ113" s="49">
        <f t="shared" ca="1" si="221"/>
        <v>2.7466882397960681</v>
      </c>
      <c r="BK113" s="49">
        <f t="shared" ca="1" si="221"/>
        <v>2.7466882397960681</v>
      </c>
      <c r="BL113" s="49">
        <f t="shared" ca="1" si="221"/>
        <v>2.7466882397960681</v>
      </c>
      <c r="BM113" s="49">
        <f t="shared" ca="1" si="221"/>
        <v>2.7466882397960681</v>
      </c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</row>
    <row r="114" spans="1:123" ht="15" customHeight="1" x14ac:dyDescent="0.45">
      <c r="A114" s="82"/>
      <c r="B114" s="84" t="s">
        <v>141</v>
      </c>
      <c r="C114">
        <f t="shared" si="207"/>
        <v>5</v>
      </c>
      <c r="BK114" s="49">
        <f t="shared" ca="1" si="221"/>
        <v>2.8153554457909693</v>
      </c>
      <c r="BL114" s="49">
        <f t="shared" ca="1" si="221"/>
        <v>2.8153554457909693</v>
      </c>
      <c r="BM114" s="49">
        <f t="shared" ca="1" si="221"/>
        <v>2.8153554457909693</v>
      </c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</row>
    <row r="115" spans="1:123" ht="15" customHeight="1" x14ac:dyDescent="0.45">
      <c r="A115" s="82"/>
      <c r="B115" s="84" t="s">
        <v>142</v>
      </c>
      <c r="C115">
        <f t="shared" si="207"/>
        <v>5</v>
      </c>
      <c r="BL115" s="49">
        <f t="shared" ca="1" si="221"/>
        <v>2.8857393319357438</v>
      </c>
      <c r="BM115" s="49">
        <f t="shared" ca="1" si="221"/>
        <v>2.8857393319357438</v>
      </c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</row>
    <row r="116" spans="1:123" ht="15" customHeight="1" x14ac:dyDescent="0.45">
      <c r="A116" s="82"/>
      <c r="B116" s="84" t="s">
        <v>143</v>
      </c>
      <c r="C116">
        <f t="shared" si="207"/>
        <v>5</v>
      </c>
      <c r="BM116" s="49">
        <f t="shared" ca="1" si="221"/>
        <v>2.9578828152341372</v>
      </c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  <c r="DR116" s="49"/>
      <c r="DS116" s="49"/>
    </row>
    <row r="117" spans="1:123" ht="15" customHeight="1" x14ac:dyDescent="0.45">
      <c r="A117" s="82"/>
    </row>
    <row r="118" spans="1:123" ht="15" customHeight="1" x14ac:dyDescent="0.45">
      <c r="A118" s="82"/>
      <c r="B118" t="s">
        <v>328</v>
      </c>
      <c r="F118" s="49">
        <f ca="1">SUM(F57:F117)</f>
        <v>22.126587301587307</v>
      </c>
      <c r="G118" s="49">
        <f t="shared" ref="G118:BM118" ca="1" si="222">SUM(G57:G117)</f>
        <v>22.901017857142861</v>
      </c>
      <c r="H118" s="49">
        <f t="shared" ca="1" si="222"/>
        <v>23.702553482142861</v>
      </c>
      <c r="I118" s="49">
        <f t="shared" ca="1" si="222"/>
        <v>24.532142854017859</v>
      </c>
      <c r="J118" s="49">
        <f t="shared" ca="1" si="222"/>
        <v>25.390767853908486</v>
      </c>
      <c r="K118" s="49">
        <f t="shared" ca="1" si="222"/>
        <v>26.279444728795283</v>
      </c>
      <c r="L118" s="49">
        <f t="shared" ca="1" si="222"/>
        <v>27.199225294303119</v>
      </c>
      <c r="M118" s="49">
        <f t="shared" ca="1" si="222"/>
        <v>28.151198179603728</v>
      </c>
      <c r="N118" s="49">
        <f t="shared" ca="1" si="222"/>
        <v>29.13649011588986</v>
      </c>
      <c r="O118" s="49">
        <f t="shared" ca="1" si="222"/>
        <v>30.156267269946007</v>
      </c>
      <c r="P118" s="49">
        <f t="shared" ca="1" si="222"/>
        <v>31.211736624394117</v>
      </c>
      <c r="Q118" s="49">
        <f t="shared" ca="1" si="222"/>
        <v>32.304147406247914</v>
      </c>
      <c r="R118" s="49">
        <f t="shared" ca="1" si="222"/>
        <v>31.434020983545761</v>
      </c>
      <c r="S118" s="49">
        <f t="shared" ca="1" si="222"/>
        <v>32.387130934829223</v>
      </c>
      <c r="T118" s="49">
        <f t="shared" ca="1" si="222"/>
        <v>33.368508923817849</v>
      </c>
      <c r="U118" s="49">
        <f t="shared" ca="1" si="222"/>
        <v>34.37899160751364</v>
      </c>
      <c r="V118" s="49">
        <f t="shared" ca="1" si="222"/>
        <v>35.41944034418411</v>
      </c>
      <c r="W118" s="49">
        <f t="shared" ca="1" si="222"/>
        <v>36.490741920454738</v>
      </c>
      <c r="X118" s="49">
        <f t="shared" ca="1" si="222"/>
        <v>37.593809299726033</v>
      </c>
      <c r="Y118" s="49">
        <f t="shared" ca="1" si="222"/>
        <v>38.729582392537957</v>
      </c>
      <c r="Z118" s="49">
        <f t="shared" ca="1" si="222"/>
        <v>39.899028849522409</v>
      </c>
      <c r="AA118" s="49">
        <f t="shared" ca="1" si="222"/>
        <v>41.10314487760315</v>
      </c>
      <c r="AB118" s="49">
        <f t="shared" ca="1" si="222"/>
        <v>42.342956080121617</v>
      </c>
      <c r="AC118" s="49">
        <f t="shared" ca="1" si="222"/>
        <v>43.619518321586767</v>
      </c>
      <c r="AD118" s="49">
        <f t="shared" ca="1" si="222"/>
        <v>43.031943923882238</v>
      </c>
      <c r="AE118" s="49">
        <f t="shared" ca="1" si="222"/>
        <v>44.114748045332632</v>
      </c>
      <c r="AF118" s="49">
        <f t="shared" ca="1" si="222"/>
        <v>45.223598763883082</v>
      </c>
      <c r="AG118" s="49">
        <f t="shared" ca="1" si="222"/>
        <v>46.359113559893778</v>
      </c>
      <c r="AH118" s="49">
        <f t="shared" ca="1" si="222"/>
        <v>47.521924235918249</v>
      </c>
      <c r="AI118" s="49">
        <f t="shared" ca="1" si="222"/>
        <v>48.712677237664018</v>
      </c>
      <c r="AJ118" s="49">
        <f t="shared" ca="1" si="222"/>
        <v>49.932033981736637</v>
      </c>
      <c r="AK118" s="49">
        <f t="shared" ca="1" si="222"/>
        <v>51.180671190295101</v>
      </c>
      <c r="AL118" s="49">
        <f t="shared" ca="1" si="222"/>
        <v>52.459281232748296</v>
      </c>
      <c r="AM118" s="49">
        <f t="shared" ca="1" si="222"/>
        <v>53.768572474623916</v>
      </c>
      <c r="AN118" s="49">
        <f t="shared" ca="1" si="222"/>
        <v>55.109269633743217</v>
      </c>
      <c r="AO118" s="49">
        <f t="shared" ca="1" si="222"/>
        <v>56.482114143836526</v>
      </c>
      <c r="AP118" s="49">
        <f t="shared" ca="1" si="222"/>
        <v>56.389284563573824</v>
      </c>
      <c r="AQ118" s="49">
        <f t="shared" ca="1" si="222"/>
        <v>57.837656421057908</v>
      </c>
      <c r="AR118" s="49">
        <f t="shared" ca="1" si="222"/>
        <v>59.32130004354152</v>
      </c>
      <c r="AS118" s="49">
        <f t="shared" ca="1" si="222"/>
        <v>60.841066370086004</v>
      </c>
      <c r="AT118" s="49">
        <f t="shared" ca="1" si="222"/>
        <v>62.397826592058074</v>
      </c>
      <c r="AU118" s="49">
        <f t="shared" ca="1" si="222"/>
        <v>63.992472625459186</v>
      </c>
      <c r="AV118" s="49">
        <f t="shared" ca="1" si="222"/>
        <v>65.625917593926758</v>
      </c>
      <c r="AW118" s="49">
        <f t="shared" ca="1" si="222"/>
        <v>67.299096322635762</v>
      </c>
      <c r="AX118" s="49">
        <f t="shared" ca="1" si="222"/>
        <v>69.012965843334086</v>
      </c>
      <c r="AY118" s="49">
        <f t="shared" ca="1" si="222"/>
        <v>70.76850591074863</v>
      </c>
      <c r="AZ118" s="49">
        <f t="shared" ca="1" si="222"/>
        <v>72.5667195306048</v>
      </c>
      <c r="BA118" s="49">
        <f t="shared" ca="1" si="222"/>
        <v>74.408633499505754</v>
      </c>
      <c r="BB118" s="49">
        <f t="shared" ca="1" si="222"/>
        <v>74.934579673733921</v>
      </c>
      <c r="BC118" s="49">
        <f t="shared" ca="1" si="222"/>
        <v>76.887540816681849</v>
      </c>
      <c r="BD118" s="49">
        <f t="shared" ca="1" si="222"/>
        <v>78.888467209406684</v>
      </c>
      <c r="BE118" s="49">
        <f t="shared" ca="1" si="222"/>
        <v>80.938529719914484</v>
      </c>
      <c r="BF118" s="49">
        <f t="shared" ca="1" si="222"/>
        <v>83.0389275525188</v>
      </c>
      <c r="BG118" s="49">
        <f t="shared" ca="1" si="222"/>
        <v>85.190888925124057</v>
      </c>
      <c r="BH118" s="49">
        <f t="shared" ca="1" si="222"/>
        <v>87.395671762400426</v>
      </c>
      <c r="BI118" s="49">
        <f t="shared" ca="1" si="222"/>
        <v>89.654564405212</v>
      </c>
      <c r="BJ118" s="49">
        <f t="shared" ca="1" si="222"/>
        <v>91.968886336668618</v>
      </c>
      <c r="BK118" s="49">
        <f t="shared" ca="1" si="222"/>
        <v>94.339988925179711</v>
      </c>
      <c r="BL118" s="49">
        <f t="shared" ca="1" si="222"/>
        <v>96.769256184896321</v>
      </c>
      <c r="BM118" s="49">
        <f t="shared" ca="1" si="222"/>
        <v>99.258105553936161</v>
      </c>
    </row>
    <row r="119" spans="1:123" ht="15" customHeight="1" x14ac:dyDescent="0.45">
      <c r="A119" s="82"/>
    </row>
    <row r="120" spans="1:123" ht="15" customHeight="1" x14ac:dyDescent="0.45">
      <c r="A120" s="82" t="s">
        <v>162</v>
      </c>
    </row>
    <row r="121" spans="1:123" ht="15" customHeight="1" x14ac:dyDescent="0.4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123" ht="15" customHeight="1" x14ac:dyDescent="0.45">
      <c r="A122" s="51"/>
      <c r="B122" t="s">
        <v>394</v>
      </c>
      <c r="E122" s="39">
        <v>17</v>
      </c>
      <c r="F122" s="49">
        <f>E122*(1+F121)</f>
        <v>17.016999999999999</v>
      </c>
      <c r="G122" s="49">
        <f t="shared" ref="G122:BM122" si="223">F122*(1+G121)</f>
        <v>17.034016999999999</v>
      </c>
      <c r="H122" s="49">
        <f t="shared" si="223"/>
        <v>17.051051016999995</v>
      </c>
      <c r="I122" s="49">
        <f t="shared" si="223"/>
        <v>17.068102068016994</v>
      </c>
      <c r="J122" s="49">
        <f t="shared" si="223"/>
        <v>17.085170170085011</v>
      </c>
      <c r="K122" s="49">
        <f t="shared" si="223"/>
        <v>17.102255340255095</v>
      </c>
      <c r="L122" s="49">
        <f t="shared" si="223"/>
        <v>17.119357595595346</v>
      </c>
      <c r="M122" s="49">
        <f t="shared" si="223"/>
        <v>17.13647695319094</v>
      </c>
      <c r="N122" s="49">
        <f t="shared" si="223"/>
        <v>17.15361343014413</v>
      </c>
      <c r="O122" s="49">
        <f t="shared" si="223"/>
        <v>17.170767043574273</v>
      </c>
      <c r="P122" s="49">
        <f t="shared" si="223"/>
        <v>17.187937810617846</v>
      </c>
      <c r="Q122" s="49">
        <f t="shared" si="223"/>
        <v>17.205125748428461</v>
      </c>
      <c r="R122" s="49">
        <f t="shared" si="223"/>
        <v>17.222330874176887</v>
      </c>
      <c r="S122" s="49">
        <f t="shared" si="223"/>
        <v>17.239553205051063</v>
      </c>
      <c r="T122" s="49">
        <f t="shared" si="223"/>
        <v>17.256792758256111</v>
      </c>
      <c r="U122" s="49">
        <f t="shared" si="223"/>
        <v>17.274049551014365</v>
      </c>
      <c r="V122" s="49">
        <f t="shared" si="223"/>
        <v>17.291323600565377</v>
      </c>
      <c r="W122" s="49">
        <f t="shared" si="223"/>
        <v>17.308614924165941</v>
      </c>
      <c r="X122" s="49">
        <f t="shared" si="223"/>
        <v>17.325923539090105</v>
      </c>
      <c r="Y122" s="49">
        <f t="shared" si="223"/>
        <v>17.343249462629192</v>
      </c>
      <c r="Z122" s="49">
        <f t="shared" si="223"/>
        <v>17.360592712091819</v>
      </c>
      <c r="AA122" s="49">
        <f t="shared" si="223"/>
        <v>17.37795330480391</v>
      </c>
      <c r="AB122" s="49">
        <f t="shared" si="223"/>
        <v>17.395331258108712</v>
      </c>
      <c r="AC122" s="49">
        <f t="shared" si="223"/>
        <v>17.412726589366819</v>
      </c>
      <c r="AD122" s="49">
        <f t="shared" si="223"/>
        <v>17.430139315956186</v>
      </c>
      <c r="AE122" s="49">
        <f t="shared" si="223"/>
        <v>17.447569455272141</v>
      </c>
      <c r="AF122" s="49">
        <f t="shared" si="223"/>
        <v>17.465017024727413</v>
      </c>
      <c r="AG122" s="49">
        <f t="shared" si="223"/>
        <v>17.482482041752139</v>
      </c>
      <c r="AH122" s="49">
        <f t="shared" si="223"/>
        <v>17.499964523793889</v>
      </c>
      <c r="AI122" s="49">
        <f t="shared" si="223"/>
        <v>17.517464488317682</v>
      </c>
      <c r="AJ122" s="49">
        <f t="shared" si="223"/>
        <v>17.534981952805996</v>
      </c>
      <c r="AK122" s="49">
        <f t="shared" si="223"/>
        <v>17.552516934758799</v>
      </c>
      <c r="AL122" s="49">
        <f t="shared" si="223"/>
        <v>17.570069451693556</v>
      </c>
      <c r="AM122" s="49">
        <f t="shared" si="223"/>
        <v>17.587639521145249</v>
      </c>
      <c r="AN122" s="49">
        <f t="shared" si="223"/>
        <v>17.605227160666391</v>
      </c>
      <c r="AO122" s="49">
        <f t="shared" si="223"/>
        <v>17.622832387827057</v>
      </c>
      <c r="AP122" s="49">
        <f t="shared" si="223"/>
        <v>17.640455220214882</v>
      </c>
      <c r="AQ122" s="49">
        <f t="shared" si="223"/>
        <v>17.658095675435096</v>
      </c>
      <c r="AR122" s="49">
        <f t="shared" si="223"/>
        <v>17.675753771110529</v>
      </c>
      <c r="AS122" s="49">
        <f t="shared" si="223"/>
        <v>17.693429524881637</v>
      </c>
      <c r="AT122" s="49">
        <f t="shared" si="223"/>
        <v>17.711122954406516</v>
      </c>
      <c r="AU122" s="49">
        <f t="shared" si="223"/>
        <v>17.728834077360922</v>
      </c>
      <c r="AV122" s="49">
        <f t="shared" si="223"/>
        <v>17.746562911438282</v>
      </c>
      <c r="AW122" s="49">
        <f t="shared" si="223"/>
        <v>17.764309474349719</v>
      </c>
      <c r="AX122" s="49">
        <f t="shared" si="223"/>
        <v>17.782073783824067</v>
      </c>
      <c r="AY122" s="49">
        <f t="shared" si="223"/>
        <v>17.799855857607888</v>
      </c>
      <c r="AZ122" s="49">
        <f t="shared" si="223"/>
        <v>17.817655713465495</v>
      </c>
      <c r="BA122" s="49">
        <f t="shared" si="223"/>
        <v>17.83547336917896</v>
      </c>
      <c r="BB122" s="49">
        <f t="shared" si="223"/>
        <v>17.853308842548138</v>
      </c>
      <c r="BC122" s="49">
        <f t="shared" si="223"/>
        <v>17.871162151390685</v>
      </c>
      <c r="BD122" s="49">
        <f t="shared" si="223"/>
        <v>17.889033313542072</v>
      </c>
      <c r="BE122" s="49">
        <f t="shared" si="223"/>
        <v>17.906922346855612</v>
      </c>
      <c r="BF122" s="49">
        <f t="shared" si="223"/>
        <v>17.924829269202466</v>
      </c>
      <c r="BG122" s="49">
        <f t="shared" si="223"/>
        <v>17.942754098471667</v>
      </c>
      <c r="BH122" s="49">
        <f t="shared" si="223"/>
        <v>17.960696852570138</v>
      </c>
      <c r="BI122" s="49">
        <f t="shared" si="223"/>
        <v>17.978657549422707</v>
      </c>
      <c r="BJ122" s="49">
        <f t="shared" si="223"/>
        <v>17.996636206972127</v>
      </c>
      <c r="BK122" s="49">
        <f t="shared" si="223"/>
        <v>18.014632843179097</v>
      </c>
      <c r="BL122" s="49">
        <f t="shared" si="223"/>
        <v>18.032647476022273</v>
      </c>
      <c r="BM122" s="49">
        <f t="shared" si="223"/>
        <v>18.050680123498292</v>
      </c>
    </row>
    <row r="123" spans="1:123" ht="15" customHeight="1" x14ac:dyDescent="0.45">
      <c r="A123" s="51"/>
    </row>
    <row r="124" spans="1:123" ht="15" customHeight="1" x14ac:dyDescent="0.4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123" ht="15" customHeight="1" x14ac:dyDescent="0.45">
      <c r="A125" s="51"/>
      <c r="B125" t="s">
        <v>165</v>
      </c>
      <c r="E125" s="39">
        <f>2853/12/E122</f>
        <v>13.985294117647058</v>
      </c>
      <c r="F125" s="49">
        <f>E125*(1+F124)</f>
        <v>13.999279411764704</v>
      </c>
      <c r="G125" s="49">
        <f t="shared" ref="G125:BM125" si="224">F125*(1+G124)</f>
        <v>14.013278691176467</v>
      </c>
      <c r="H125" s="49">
        <f t="shared" si="224"/>
        <v>14.027291969867642</v>
      </c>
      <c r="I125" s="49">
        <f t="shared" si="224"/>
        <v>14.041319261837508</v>
      </c>
      <c r="J125" s="49">
        <f t="shared" si="224"/>
        <v>14.055360581099343</v>
      </c>
      <c r="K125" s="49">
        <f t="shared" si="224"/>
        <v>14.069415941680441</v>
      </c>
      <c r="L125" s="49">
        <f t="shared" si="224"/>
        <v>14.08348535762212</v>
      </c>
      <c r="M125" s="49">
        <f t="shared" si="224"/>
        <v>14.09756884297974</v>
      </c>
      <c r="N125" s="49">
        <f t="shared" si="224"/>
        <v>14.111666411822718</v>
      </c>
      <c r="O125" s="49">
        <f t="shared" si="224"/>
        <v>14.125778078234539</v>
      </c>
      <c r="P125" s="49">
        <f t="shared" si="224"/>
        <v>14.139903856312772</v>
      </c>
      <c r="Q125" s="49">
        <f t="shared" si="224"/>
        <v>14.154043760169083</v>
      </c>
      <c r="R125" s="49">
        <f t="shared" si="224"/>
        <v>14.168197803929251</v>
      </c>
      <c r="S125" s="49">
        <f t="shared" si="224"/>
        <v>14.182366001733179</v>
      </c>
      <c r="T125" s="49">
        <f t="shared" si="224"/>
        <v>14.196548367734911</v>
      </c>
      <c r="U125" s="49">
        <f t="shared" si="224"/>
        <v>14.210744916102644</v>
      </c>
      <c r="V125" s="49">
        <f t="shared" si="224"/>
        <v>14.224955661018745</v>
      </c>
      <c r="W125" s="49">
        <f t="shared" si="224"/>
        <v>14.239180616679763</v>
      </c>
      <c r="X125" s="49">
        <f t="shared" si="224"/>
        <v>14.253419797296441</v>
      </c>
      <c r="Y125" s="49">
        <f t="shared" si="224"/>
        <v>14.267673217093737</v>
      </c>
      <c r="Z125" s="49">
        <f t="shared" si="224"/>
        <v>14.28194089031083</v>
      </c>
      <c r="AA125" s="49">
        <f t="shared" si="224"/>
        <v>14.29622283120114</v>
      </c>
      <c r="AB125" s="49">
        <f t="shared" si="224"/>
        <v>14.310519054032339</v>
      </c>
      <c r="AC125" s="49">
        <f t="shared" si="224"/>
        <v>14.324829573086369</v>
      </c>
      <c r="AD125" s="49">
        <f t="shared" si="224"/>
        <v>14.339154402659453</v>
      </c>
      <c r="AE125" s="49">
        <f t="shared" si="224"/>
        <v>14.35349355706211</v>
      </c>
      <c r="AF125" s="49">
        <f t="shared" si="224"/>
        <v>14.36784705061917</v>
      </c>
      <c r="AG125" s="49">
        <f t="shared" si="224"/>
        <v>14.382214897669789</v>
      </c>
      <c r="AH125" s="49">
        <f t="shared" si="224"/>
        <v>14.396597112567457</v>
      </c>
      <c r="AI125" s="49">
        <f t="shared" si="224"/>
        <v>14.410993709680023</v>
      </c>
      <c r="AJ125" s="49">
        <f t="shared" si="224"/>
        <v>14.425404703389701</v>
      </c>
      <c r="AK125" s="49">
        <f t="shared" si="224"/>
        <v>14.439830108093089</v>
      </c>
      <c r="AL125" s="49">
        <f t="shared" si="224"/>
        <v>14.454269938201181</v>
      </c>
      <c r="AM125" s="49">
        <f t="shared" si="224"/>
        <v>14.468724208139381</v>
      </c>
      <c r="AN125" s="49">
        <f t="shared" si="224"/>
        <v>14.483192932347519</v>
      </c>
      <c r="AO125" s="49">
        <f t="shared" si="224"/>
        <v>14.497676125279865</v>
      </c>
      <c r="AP125" s="49">
        <f t="shared" si="224"/>
        <v>14.512173801405144</v>
      </c>
      <c r="AQ125" s="49">
        <f t="shared" si="224"/>
        <v>14.526685975206547</v>
      </c>
      <c r="AR125" s="49">
        <f t="shared" si="224"/>
        <v>14.541212661181753</v>
      </c>
      <c r="AS125" s="49">
        <f t="shared" si="224"/>
        <v>14.555753873842933</v>
      </c>
      <c r="AT125" s="49">
        <f t="shared" si="224"/>
        <v>14.570309627716775</v>
      </c>
      <c r="AU125" s="49">
        <f t="shared" si="224"/>
        <v>14.584879937344489</v>
      </c>
      <c r="AV125" s="49">
        <f t="shared" si="224"/>
        <v>14.599464817281833</v>
      </c>
      <c r="AW125" s="49">
        <f t="shared" si="224"/>
        <v>14.614064282099113</v>
      </c>
      <c r="AX125" s="49">
        <f t="shared" si="224"/>
        <v>14.628678346381211</v>
      </c>
      <c r="AY125" s="49">
        <f t="shared" si="224"/>
        <v>14.643307024727591</v>
      </c>
      <c r="AZ125" s="49">
        <f t="shared" si="224"/>
        <v>14.657950331752316</v>
      </c>
      <c r="BA125" s="49">
        <f t="shared" si="224"/>
        <v>14.672608282084067</v>
      </c>
      <c r="BB125" s="49">
        <f t="shared" si="224"/>
        <v>14.687280890366148</v>
      </c>
      <c r="BC125" s="49">
        <f t="shared" si="224"/>
        <v>14.701968171256512</v>
      </c>
      <c r="BD125" s="49">
        <f t="shared" si="224"/>
        <v>14.716670139427768</v>
      </c>
      <c r="BE125" s="49">
        <f t="shared" si="224"/>
        <v>14.731386809567194</v>
      </c>
      <c r="BF125" s="49">
        <f t="shared" si="224"/>
        <v>14.746118196376759</v>
      </c>
      <c r="BG125" s="49">
        <f t="shared" si="224"/>
        <v>14.760864314573135</v>
      </c>
      <c r="BH125" s="49">
        <f t="shared" si="224"/>
        <v>14.775625178887706</v>
      </c>
      <c r="BI125" s="49">
        <f t="shared" si="224"/>
        <v>14.790400804066593</v>
      </c>
      <c r="BJ125" s="49">
        <f t="shared" si="224"/>
        <v>14.805191204870658</v>
      </c>
      <c r="BK125" s="49">
        <f t="shared" si="224"/>
        <v>14.819996396075528</v>
      </c>
      <c r="BL125" s="49">
        <f t="shared" si="224"/>
        <v>14.834816392471602</v>
      </c>
      <c r="BM125" s="49">
        <f t="shared" si="224"/>
        <v>14.849651208864072</v>
      </c>
    </row>
    <row r="126" spans="1:123" ht="15" customHeight="1" x14ac:dyDescent="0.45">
      <c r="A126" s="51"/>
    </row>
    <row r="127" spans="1:123" ht="15" customHeight="1" x14ac:dyDescent="0.45">
      <c r="A127" s="82" t="s">
        <v>166</v>
      </c>
    </row>
    <row r="128" spans="1:123" ht="15" customHeight="1" x14ac:dyDescent="0.45">
      <c r="A128" s="51"/>
      <c r="B128" t="s">
        <v>306</v>
      </c>
      <c r="F128">
        <f>F30</f>
        <v>448.61284999999998</v>
      </c>
      <c r="G128">
        <f t="shared" ref="G128:BM128" si="225">G30</f>
        <v>461.98757546666667</v>
      </c>
      <c r="H128">
        <f t="shared" si="225"/>
        <v>475.73679324640005</v>
      </c>
      <c r="I128">
        <f t="shared" si="225"/>
        <v>489.87098912396596</v>
      </c>
      <c r="J128">
        <f t="shared" si="225"/>
        <v>504.40094248610365</v>
      </c>
      <c r="K128">
        <f t="shared" si="225"/>
        <v>519.33773454238121</v>
      </c>
      <c r="L128">
        <f t="shared" si="225"/>
        <v>534.69275677623455</v>
      </c>
      <c r="M128">
        <f t="shared" si="225"/>
        <v>550.47771963263574</v>
      </c>
      <c r="N128">
        <f t="shared" si="225"/>
        <v>566.70466144901616</v>
      </c>
      <c r="O128">
        <f t="shared" si="225"/>
        <v>583.38595763625528</v>
      </c>
      <c r="P128">
        <f t="shared" si="225"/>
        <v>600.53433011673712</v>
      </c>
      <c r="Q128">
        <f t="shared" si="225"/>
        <v>618.16285702667244</v>
      </c>
      <c r="R128">
        <f t="shared" si="225"/>
        <v>633.34660945751818</v>
      </c>
      <c r="S128">
        <f t="shared" si="225"/>
        <v>648.87958819427342</v>
      </c>
      <c r="T128">
        <f t="shared" si="225"/>
        <v>664.76982544197404</v>
      </c>
      <c r="U128">
        <f t="shared" si="225"/>
        <v>681.02553814637179</v>
      </c>
      <c r="V128">
        <f t="shared" si="225"/>
        <v>697.65513224297058</v>
      </c>
      <c r="W128">
        <f t="shared" si="225"/>
        <v>714.66720700379119</v>
      </c>
      <c r="X128">
        <f t="shared" si="225"/>
        <v>732.07055948411062</v>
      </c>
      <c r="Y128">
        <f t="shared" si="225"/>
        <v>749.87418907147742</v>
      </c>
      <c r="Z128">
        <f t="shared" si="225"/>
        <v>768.08730213935371</v>
      </c>
      <c r="AA128">
        <f t="shared" si="225"/>
        <v>786.71931680779107</v>
      </c>
      <c r="AB128">
        <f t="shared" si="225"/>
        <v>805.77986781360255</v>
      </c>
      <c r="AC128">
        <f t="shared" si="225"/>
        <v>825.27881149254767</v>
      </c>
      <c r="AD128">
        <f t="shared" si="225"/>
        <v>841.20205583525103</v>
      </c>
      <c r="AE128">
        <f t="shared" si="225"/>
        <v>857.41191857612307</v>
      </c>
      <c r="AF128">
        <f t="shared" si="225"/>
        <v>873.91355884633072</v>
      </c>
      <c r="AG128">
        <f t="shared" si="225"/>
        <v>890.71222864140213</v>
      </c>
      <c r="AH128">
        <f t="shared" si="225"/>
        <v>907.8132744927849</v>
      </c>
      <c r="AI128">
        <f t="shared" si="225"/>
        <v>925.22213916949261</v>
      </c>
      <c r="AJ128">
        <f t="shared" si="225"/>
        <v>942.9443634103809</v>
      </c>
      <c r="AK128">
        <f t="shared" si="225"/>
        <v>960.98558768760518</v>
      </c>
      <c r="AL128">
        <f t="shared" si="225"/>
        <v>979.35155400181964</v>
      </c>
      <c r="AM128">
        <f t="shared" si="225"/>
        <v>998.04810770968993</v>
      </c>
      <c r="AN128">
        <f t="shared" si="225"/>
        <v>1017.081199384302</v>
      </c>
      <c r="AO128">
        <f t="shared" si="225"/>
        <v>1036.4568867090568</v>
      </c>
      <c r="AP128">
        <f t="shared" si="225"/>
        <v>1056.5758253995893</v>
      </c>
      <c r="AQ128">
        <f t="shared" si="225"/>
        <v>1077.0569049865514</v>
      </c>
      <c r="AR128">
        <f t="shared" si="225"/>
        <v>1097.906644006079</v>
      </c>
      <c r="AS128">
        <f t="shared" si="225"/>
        <v>1119.1316783279578</v>
      </c>
      <c r="AT128">
        <f t="shared" si="225"/>
        <v>1140.7387632676305</v>
      </c>
      <c r="AU128">
        <f t="shared" si="225"/>
        <v>1162.7347757362174</v>
      </c>
      <c r="AV128">
        <f t="shared" si="225"/>
        <v>1185.1267164292387</v>
      </c>
      <c r="AW128">
        <f t="shared" si="225"/>
        <v>1207.9217120547346</v>
      </c>
      <c r="AX128">
        <f t="shared" si="225"/>
        <v>1231.1270176014893</v>
      </c>
      <c r="AY128">
        <f t="shared" si="225"/>
        <v>1254.7500186480856</v>
      </c>
      <c r="AZ128">
        <f t="shared" si="225"/>
        <v>1278.7982337135206</v>
      </c>
      <c r="BA128">
        <f t="shared" si="225"/>
        <v>1303.2793166501335</v>
      </c>
      <c r="BB128">
        <f t="shared" si="225"/>
        <v>1328.6994939281949</v>
      </c>
      <c r="BC128">
        <f t="shared" si="225"/>
        <v>1354.5772343972615</v>
      </c>
      <c r="BD128">
        <f t="shared" si="225"/>
        <v>1380.920774194771</v>
      </c>
      <c r="BE128">
        <f t="shared" si="225"/>
        <v>1407.7384977086358</v>
      </c>
      <c r="BF128">
        <f t="shared" si="225"/>
        <v>1435.0389402457502</v>
      </c>
      <c r="BG128">
        <f t="shared" si="225"/>
        <v>1462.8307907485325</v>
      </c>
      <c r="BH128">
        <f t="shared" si="225"/>
        <v>1491.122894560365</v>
      </c>
      <c r="BI128">
        <f t="shared" si="225"/>
        <v>1519.9242562408106</v>
      </c>
      <c r="BJ128">
        <f t="shared" si="225"/>
        <v>1549.2440424315041</v>
      </c>
      <c r="BK128">
        <f t="shared" si="225"/>
        <v>1579.0915847736301</v>
      </c>
      <c r="BL128">
        <f t="shared" si="225"/>
        <v>1609.4763828779144</v>
      </c>
      <c r="BM128">
        <f t="shared" si="225"/>
        <v>1640.4081073480756</v>
      </c>
    </row>
    <row r="129" spans="1:65" ht="15" customHeight="1" x14ac:dyDescent="0.45">
      <c r="A129" s="51"/>
      <c r="B129" t="s">
        <v>307</v>
      </c>
      <c r="F129">
        <f ca="1">F118</f>
        <v>22.126587301587307</v>
      </c>
      <c r="G129">
        <f t="shared" ref="G129:BM129" ca="1" si="226">G118</f>
        <v>22.901017857142861</v>
      </c>
      <c r="H129">
        <f t="shared" ca="1" si="226"/>
        <v>23.702553482142861</v>
      </c>
      <c r="I129">
        <f t="shared" ca="1" si="226"/>
        <v>24.532142854017859</v>
      </c>
      <c r="J129">
        <f t="shared" ca="1" si="226"/>
        <v>25.390767853908486</v>
      </c>
      <c r="K129">
        <f t="shared" ca="1" si="226"/>
        <v>26.279444728795283</v>
      </c>
      <c r="L129">
        <f t="shared" ca="1" si="226"/>
        <v>27.199225294303119</v>
      </c>
      <c r="M129">
        <f t="shared" ca="1" si="226"/>
        <v>28.151198179603728</v>
      </c>
      <c r="N129">
        <f t="shared" ca="1" si="226"/>
        <v>29.13649011588986</v>
      </c>
      <c r="O129">
        <f t="shared" ca="1" si="226"/>
        <v>30.156267269946007</v>
      </c>
      <c r="P129">
        <f t="shared" ca="1" si="226"/>
        <v>31.211736624394117</v>
      </c>
      <c r="Q129">
        <f t="shared" ca="1" si="226"/>
        <v>32.304147406247914</v>
      </c>
      <c r="R129">
        <f t="shared" ca="1" si="226"/>
        <v>31.434020983545761</v>
      </c>
      <c r="S129">
        <f t="shared" ca="1" si="226"/>
        <v>32.387130934829223</v>
      </c>
      <c r="T129">
        <f t="shared" ca="1" si="226"/>
        <v>33.368508923817849</v>
      </c>
      <c r="U129">
        <f t="shared" ca="1" si="226"/>
        <v>34.37899160751364</v>
      </c>
      <c r="V129">
        <f t="shared" ca="1" si="226"/>
        <v>35.41944034418411</v>
      </c>
      <c r="W129">
        <f t="shared" ca="1" si="226"/>
        <v>36.490741920454738</v>
      </c>
      <c r="X129">
        <f t="shared" ca="1" si="226"/>
        <v>37.593809299726033</v>
      </c>
      <c r="Y129">
        <f t="shared" ca="1" si="226"/>
        <v>38.729582392537957</v>
      </c>
      <c r="Z129">
        <f t="shared" ca="1" si="226"/>
        <v>39.899028849522409</v>
      </c>
      <c r="AA129">
        <f t="shared" ca="1" si="226"/>
        <v>41.10314487760315</v>
      </c>
      <c r="AB129">
        <f t="shared" ca="1" si="226"/>
        <v>42.342956080121617</v>
      </c>
      <c r="AC129">
        <f t="shared" ca="1" si="226"/>
        <v>43.619518321586767</v>
      </c>
      <c r="AD129">
        <f t="shared" ca="1" si="226"/>
        <v>43.031943923882238</v>
      </c>
      <c r="AE129">
        <f t="shared" ca="1" si="226"/>
        <v>44.114748045332632</v>
      </c>
      <c r="AF129">
        <f t="shared" ca="1" si="226"/>
        <v>45.223598763883082</v>
      </c>
      <c r="AG129">
        <f t="shared" ca="1" si="226"/>
        <v>46.359113559893778</v>
      </c>
      <c r="AH129">
        <f t="shared" ca="1" si="226"/>
        <v>47.521924235918249</v>
      </c>
      <c r="AI129">
        <f t="shared" ca="1" si="226"/>
        <v>48.712677237664018</v>
      </c>
      <c r="AJ129">
        <f t="shared" ca="1" si="226"/>
        <v>49.932033981736637</v>
      </c>
      <c r="AK129">
        <f t="shared" ca="1" si="226"/>
        <v>51.180671190295101</v>
      </c>
      <c r="AL129">
        <f t="shared" ca="1" si="226"/>
        <v>52.459281232748296</v>
      </c>
      <c r="AM129">
        <f t="shared" ca="1" si="226"/>
        <v>53.768572474623916</v>
      </c>
      <c r="AN129">
        <f t="shared" ca="1" si="226"/>
        <v>55.109269633743217</v>
      </c>
      <c r="AO129">
        <f t="shared" ca="1" si="226"/>
        <v>56.482114143836526</v>
      </c>
      <c r="AP129">
        <f t="shared" ca="1" si="226"/>
        <v>56.389284563573824</v>
      </c>
      <c r="AQ129">
        <f t="shared" ca="1" si="226"/>
        <v>57.837656421057908</v>
      </c>
      <c r="AR129">
        <f t="shared" ca="1" si="226"/>
        <v>59.32130004354152</v>
      </c>
      <c r="AS129">
        <f t="shared" ca="1" si="226"/>
        <v>60.841066370086004</v>
      </c>
      <c r="AT129">
        <f t="shared" ca="1" si="226"/>
        <v>62.397826592058074</v>
      </c>
      <c r="AU129">
        <f t="shared" ca="1" si="226"/>
        <v>63.992472625459186</v>
      </c>
      <c r="AV129">
        <f t="shared" ca="1" si="226"/>
        <v>65.625917593926758</v>
      </c>
      <c r="AW129">
        <f t="shared" ca="1" si="226"/>
        <v>67.299096322635762</v>
      </c>
      <c r="AX129">
        <f t="shared" ca="1" si="226"/>
        <v>69.012965843334086</v>
      </c>
      <c r="AY129">
        <f t="shared" ca="1" si="226"/>
        <v>70.76850591074863</v>
      </c>
      <c r="AZ129">
        <f t="shared" ca="1" si="226"/>
        <v>72.5667195306048</v>
      </c>
      <c r="BA129">
        <f t="shared" ca="1" si="226"/>
        <v>74.408633499505754</v>
      </c>
      <c r="BB129">
        <f t="shared" ca="1" si="226"/>
        <v>74.934579673733921</v>
      </c>
      <c r="BC129">
        <f t="shared" ca="1" si="226"/>
        <v>76.887540816681849</v>
      </c>
      <c r="BD129">
        <f t="shared" ca="1" si="226"/>
        <v>78.888467209406684</v>
      </c>
      <c r="BE129">
        <f t="shared" ca="1" si="226"/>
        <v>80.938529719914484</v>
      </c>
      <c r="BF129">
        <f t="shared" ca="1" si="226"/>
        <v>83.0389275525188</v>
      </c>
      <c r="BG129">
        <f t="shared" ca="1" si="226"/>
        <v>85.190888925124057</v>
      </c>
      <c r="BH129">
        <f t="shared" ca="1" si="226"/>
        <v>87.395671762400426</v>
      </c>
      <c r="BI129">
        <f t="shared" ca="1" si="226"/>
        <v>89.654564405212</v>
      </c>
      <c r="BJ129">
        <f t="shared" ca="1" si="226"/>
        <v>91.968886336668618</v>
      </c>
      <c r="BK129">
        <f t="shared" ca="1" si="226"/>
        <v>94.339988925179711</v>
      </c>
      <c r="BL129">
        <f t="shared" ca="1" si="226"/>
        <v>96.769256184896321</v>
      </c>
      <c r="BM129">
        <f t="shared" ca="1" si="226"/>
        <v>99.258105553936161</v>
      </c>
    </row>
    <row r="130" spans="1:65" ht="15" customHeight="1" x14ac:dyDescent="0.45">
      <c r="A130" s="51"/>
      <c r="B130" t="s">
        <v>167</v>
      </c>
      <c r="F130">
        <f>F125*F122</f>
        <v>238.22573774999995</v>
      </c>
      <c r="G130">
        <f t="shared" ref="G130:BM130" si="227">G125*G122</f>
        <v>238.70242745123767</v>
      </c>
      <c r="H130">
        <f t="shared" si="227"/>
        <v>239.18007100856752</v>
      </c>
      <c r="I130">
        <f t="shared" si="227"/>
        <v>239.65867033065561</v>
      </c>
      <c r="J130">
        <f t="shared" si="227"/>
        <v>240.13822732998722</v>
      </c>
      <c r="K130">
        <f t="shared" si="227"/>
        <v>240.6187439228745</v>
      </c>
      <c r="L130">
        <f t="shared" si="227"/>
        <v>241.10022202946408</v>
      </c>
      <c r="M130">
        <f t="shared" si="227"/>
        <v>241.58266357374498</v>
      </c>
      <c r="N130">
        <f t="shared" si="227"/>
        <v>242.06607048355599</v>
      </c>
      <c r="O130">
        <f t="shared" si="227"/>
        <v>242.55044469059357</v>
      </c>
      <c r="P130">
        <f t="shared" si="227"/>
        <v>243.03578813041941</v>
      </c>
      <c r="Q130">
        <f t="shared" si="227"/>
        <v>243.52210274246829</v>
      </c>
      <c r="R130">
        <f t="shared" si="227"/>
        <v>244.00939047005591</v>
      </c>
      <c r="S130">
        <f t="shared" si="227"/>
        <v>244.49765326038647</v>
      </c>
      <c r="T130">
        <f t="shared" si="227"/>
        <v>244.98689306456043</v>
      </c>
      <c r="U130">
        <f t="shared" si="227"/>
        <v>245.47711183758256</v>
      </c>
      <c r="V130">
        <f t="shared" si="227"/>
        <v>245.96831153836951</v>
      </c>
      <c r="W130">
        <f t="shared" si="227"/>
        <v>246.46049412975771</v>
      </c>
      <c r="X130">
        <f t="shared" si="227"/>
        <v>246.95366157851134</v>
      </c>
      <c r="Y130">
        <f t="shared" si="227"/>
        <v>247.44781585532988</v>
      </c>
      <c r="Z130">
        <f t="shared" si="227"/>
        <v>247.94295893485634</v>
      </c>
      <c r="AA130">
        <f t="shared" si="227"/>
        <v>248.43909279568496</v>
      </c>
      <c r="AB130">
        <f t="shared" si="227"/>
        <v>248.93621942036907</v>
      </c>
      <c r="AC130">
        <f t="shared" si="227"/>
        <v>249.43434079542916</v>
      </c>
      <c r="AD130">
        <f t="shared" si="227"/>
        <v>249.93345891136079</v>
      </c>
      <c r="AE130">
        <f t="shared" si="227"/>
        <v>250.43357576264236</v>
      </c>
      <c r="AF130">
        <f t="shared" si="227"/>
        <v>250.93469334774335</v>
      </c>
      <c r="AG130">
        <f t="shared" si="227"/>
        <v>251.43681366913216</v>
      </c>
      <c r="AH130">
        <f t="shared" si="227"/>
        <v>251.93993873328404</v>
      </c>
      <c r="AI130">
        <f t="shared" si="227"/>
        <v>252.44407055068928</v>
      </c>
      <c r="AJ130">
        <f t="shared" si="227"/>
        <v>252.94921113586113</v>
      </c>
      <c r="AK130">
        <f t="shared" si="227"/>
        <v>253.45536250734392</v>
      </c>
      <c r="AL130">
        <f t="shared" si="227"/>
        <v>253.96252668772107</v>
      </c>
      <c r="AM130">
        <f t="shared" si="227"/>
        <v>254.47070570362317</v>
      </c>
      <c r="AN130">
        <f t="shared" si="227"/>
        <v>254.97990158573606</v>
      </c>
      <c r="AO130">
        <f t="shared" si="227"/>
        <v>255.49011636880908</v>
      </c>
      <c r="AP130">
        <f t="shared" si="227"/>
        <v>256.00135209166302</v>
      </c>
      <c r="AQ130">
        <f t="shared" si="227"/>
        <v>256.5136107971984</v>
      </c>
      <c r="AR130">
        <f t="shared" si="227"/>
        <v>257.0268945324035</v>
      </c>
      <c r="AS130">
        <f t="shared" si="227"/>
        <v>257.54120534836284</v>
      </c>
      <c r="AT130">
        <f t="shared" si="227"/>
        <v>258.05654530026482</v>
      </c>
      <c r="AU130">
        <f t="shared" si="227"/>
        <v>258.57291644741059</v>
      </c>
      <c r="AV130">
        <f t="shared" si="227"/>
        <v>259.09032085322184</v>
      </c>
      <c r="AW130">
        <f t="shared" si="227"/>
        <v>259.60876058524912</v>
      </c>
      <c r="AX130">
        <f t="shared" si="227"/>
        <v>260.12823771518015</v>
      </c>
      <c r="AY130">
        <f t="shared" si="227"/>
        <v>260.64875431884815</v>
      </c>
      <c r="AZ130">
        <f t="shared" si="227"/>
        <v>261.1703124762401</v>
      </c>
      <c r="BA130">
        <f t="shared" si="227"/>
        <v>261.692914271505</v>
      </c>
      <c r="BB130">
        <f t="shared" si="227"/>
        <v>262.21656179296224</v>
      </c>
      <c r="BC130">
        <f t="shared" si="227"/>
        <v>262.74125713310991</v>
      </c>
      <c r="BD130">
        <f t="shared" si="227"/>
        <v>263.26700238863316</v>
      </c>
      <c r="BE130">
        <f t="shared" si="227"/>
        <v>263.79379966041279</v>
      </c>
      <c r="BF130">
        <f t="shared" si="227"/>
        <v>264.32165105353323</v>
      </c>
      <c r="BG130">
        <f t="shared" si="227"/>
        <v>264.8505586772913</v>
      </c>
      <c r="BH130">
        <f t="shared" si="227"/>
        <v>265.3805246452045</v>
      </c>
      <c r="BI130">
        <f t="shared" si="227"/>
        <v>265.91155107501953</v>
      </c>
      <c r="BJ130">
        <f t="shared" si="227"/>
        <v>266.4436400887206</v>
      </c>
      <c r="BK130">
        <f t="shared" si="227"/>
        <v>266.97679381253806</v>
      </c>
      <c r="BL130">
        <f t="shared" si="227"/>
        <v>267.51101437695689</v>
      </c>
      <c r="BM130">
        <f t="shared" si="227"/>
        <v>268.04630391672509</v>
      </c>
    </row>
    <row r="131" spans="1:65" ht="15" customHeight="1" x14ac:dyDescent="0.45">
      <c r="A131" s="51"/>
      <c r="B131" t="s">
        <v>90</v>
      </c>
      <c r="F131">
        <f ca="1">SUM(F128:F130)</f>
        <v>708.96517505158727</v>
      </c>
      <c r="G131">
        <f t="shared" ref="G131:BM131" ca="1" si="228">SUM(G128:G130)</f>
        <v>723.59102077504713</v>
      </c>
      <c r="H131">
        <f t="shared" ca="1" si="228"/>
        <v>738.61941773711044</v>
      </c>
      <c r="I131">
        <f t="shared" ca="1" si="228"/>
        <v>754.06180230863936</v>
      </c>
      <c r="J131">
        <f t="shared" ca="1" si="228"/>
        <v>769.92993766999939</v>
      </c>
      <c r="K131">
        <f t="shared" ca="1" si="228"/>
        <v>786.235923194051</v>
      </c>
      <c r="L131">
        <f t="shared" ca="1" si="228"/>
        <v>802.9922041000018</v>
      </c>
      <c r="M131">
        <f t="shared" ca="1" si="228"/>
        <v>820.21158138598446</v>
      </c>
      <c r="N131">
        <f t="shared" ca="1" si="228"/>
        <v>837.90722204846202</v>
      </c>
      <c r="O131">
        <f t="shared" ca="1" si="228"/>
        <v>856.09266959679485</v>
      </c>
      <c r="P131">
        <f t="shared" ca="1" si="228"/>
        <v>874.78185487155065</v>
      </c>
      <c r="Q131">
        <f t="shared" ca="1" si="228"/>
        <v>893.98910717538865</v>
      </c>
      <c r="R131">
        <f t="shared" ca="1" si="228"/>
        <v>908.79002091111988</v>
      </c>
      <c r="S131">
        <f t="shared" ca="1" si="228"/>
        <v>925.76437238948915</v>
      </c>
      <c r="T131">
        <f t="shared" ca="1" si="228"/>
        <v>943.12522743035242</v>
      </c>
      <c r="U131">
        <f t="shared" ca="1" si="228"/>
        <v>960.881641591468</v>
      </c>
      <c r="V131">
        <f t="shared" ca="1" si="228"/>
        <v>979.0428841255241</v>
      </c>
      <c r="W131">
        <f t="shared" ca="1" si="228"/>
        <v>997.61844305400359</v>
      </c>
      <c r="X131">
        <f t="shared" ca="1" si="228"/>
        <v>1016.618030362348</v>
      </c>
      <c r="Y131">
        <f t="shared" ca="1" si="228"/>
        <v>1036.0515873193453</v>
      </c>
      <c r="Z131">
        <f t="shared" ca="1" si="228"/>
        <v>1055.9292899237325</v>
      </c>
      <c r="AA131">
        <f t="shared" ca="1" si="228"/>
        <v>1076.2615544810792</v>
      </c>
      <c r="AB131">
        <f t="shared" ca="1" si="228"/>
        <v>1097.0590433140933</v>
      </c>
      <c r="AC131">
        <f t="shared" ca="1" si="228"/>
        <v>1118.3326706095636</v>
      </c>
      <c r="AD131">
        <f t="shared" ca="1" si="228"/>
        <v>1134.1674586704939</v>
      </c>
      <c r="AE131">
        <f t="shared" ca="1" si="228"/>
        <v>1151.9602423840979</v>
      </c>
      <c r="AF131">
        <f t="shared" ca="1" si="228"/>
        <v>1170.0718509579572</v>
      </c>
      <c r="AG131">
        <f t="shared" ca="1" si="228"/>
        <v>1188.508155870428</v>
      </c>
      <c r="AH131">
        <f t="shared" ca="1" si="228"/>
        <v>1207.2751374619872</v>
      </c>
      <c r="AI131">
        <f t="shared" ca="1" si="228"/>
        <v>1226.3788869578459</v>
      </c>
      <c r="AJ131">
        <f t="shared" ca="1" si="228"/>
        <v>1245.8256085279786</v>
      </c>
      <c r="AK131">
        <f t="shared" ca="1" si="228"/>
        <v>1265.6216213852442</v>
      </c>
      <c r="AL131">
        <f t="shared" ca="1" si="228"/>
        <v>1285.773361922289</v>
      </c>
      <c r="AM131">
        <f t="shared" ca="1" si="228"/>
        <v>1306.287385887937</v>
      </c>
      <c r="AN131">
        <f t="shared" ca="1" si="228"/>
        <v>1327.1703706037813</v>
      </c>
      <c r="AO131">
        <f t="shared" ca="1" si="228"/>
        <v>1348.4291172217024</v>
      </c>
      <c r="AP131">
        <f t="shared" ca="1" si="228"/>
        <v>1368.9664620548263</v>
      </c>
      <c r="AQ131">
        <f t="shared" ca="1" si="228"/>
        <v>1391.4081722048079</v>
      </c>
      <c r="AR131">
        <f t="shared" ca="1" si="228"/>
        <v>1414.2548385820239</v>
      </c>
      <c r="AS131">
        <f t="shared" ca="1" si="228"/>
        <v>1437.5139500464068</v>
      </c>
      <c r="AT131">
        <f t="shared" ca="1" si="228"/>
        <v>1461.1931351599533</v>
      </c>
      <c r="AU131">
        <f t="shared" ca="1" si="228"/>
        <v>1485.3001648090872</v>
      </c>
      <c r="AV131">
        <f t="shared" ca="1" si="228"/>
        <v>1509.8429548763872</v>
      </c>
      <c r="AW131">
        <f t="shared" ca="1" si="228"/>
        <v>1534.8295689626193</v>
      </c>
      <c r="AX131">
        <f t="shared" ca="1" si="228"/>
        <v>1560.2682211600036</v>
      </c>
      <c r="AY131">
        <f t="shared" ca="1" si="228"/>
        <v>1586.1672788776825</v>
      </c>
      <c r="AZ131">
        <f t="shared" ca="1" si="228"/>
        <v>1612.5352657203655</v>
      </c>
      <c r="BA131">
        <f t="shared" ca="1" si="228"/>
        <v>1639.3808644211442</v>
      </c>
      <c r="BB131">
        <f t="shared" ca="1" si="228"/>
        <v>1665.850635394891</v>
      </c>
      <c r="BC131">
        <f t="shared" ca="1" si="228"/>
        <v>1694.2060323470532</v>
      </c>
      <c r="BD131">
        <f t="shared" ca="1" si="228"/>
        <v>1723.0762437928106</v>
      </c>
      <c r="BE131">
        <f t="shared" ca="1" si="228"/>
        <v>1752.470827088963</v>
      </c>
      <c r="BF131">
        <f t="shared" ca="1" si="228"/>
        <v>1782.3995188518022</v>
      </c>
      <c r="BG131">
        <f t="shared" ca="1" si="228"/>
        <v>1812.8722383509478</v>
      </c>
      <c r="BH131">
        <f t="shared" ca="1" si="228"/>
        <v>1843.8990909679701</v>
      </c>
      <c r="BI131">
        <f t="shared" ca="1" si="228"/>
        <v>1875.490371721042</v>
      </c>
      <c r="BJ131">
        <f t="shared" ca="1" si="228"/>
        <v>1907.6565688568935</v>
      </c>
      <c r="BK131">
        <f t="shared" ca="1" si="228"/>
        <v>1940.4083675113479</v>
      </c>
      <c r="BL131">
        <f t="shared" ca="1" si="228"/>
        <v>1973.7566534397674</v>
      </c>
      <c r="BM131">
        <f t="shared" ca="1" si="228"/>
        <v>2007.712516818737</v>
      </c>
    </row>
    <row r="132" spans="1:65" ht="15" customHeight="1" x14ac:dyDescent="0.45">
      <c r="A132" s="51"/>
    </row>
    <row r="133" spans="1:65" ht="15" customHeight="1" x14ac:dyDescent="0.4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47" t="s">
        <v>169</v>
      </c>
    </row>
    <row r="6" spans="1:65" ht="15" customHeight="1" x14ac:dyDescent="0.45">
      <c r="A6" s="47"/>
      <c r="B6" t="s">
        <v>170</v>
      </c>
    </row>
    <row r="7" spans="1:65" ht="15" customHeight="1" x14ac:dyDescent="0.4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4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4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45">
      <c r="A11" s="53"/>
    </row>
    <row r="12" spans="1:65" ht="15" customHeight="1" x14ac:dyDescent="0.45">
      <c r="A12" s="53"/>
      <c r="B12" t="s">
        <v>175</v>
      </c>
    </row>
    <row r="13" spans="1:65" ht="15" customHeight="1" x14ac:dyDescent="0.45">
      <c r="A13" s="53"/>
      <c r="B13" t="s">
        <v>171</v>
      </c>
      <c r="E13" s="39">
        <v>35</v>
      </c>
      <c r="F13">
        <f>E13+F7</f>
        <v>36</v>
      </c>
      <c r="G13">
        <f t="shared" ref="G13:BM16" si="1">F13+G7</f>
        <v>37</v>
      </c>
      <c r="H13">
        <f t="shared" si="1"/>
        <v>38</v>
      </c>
      <c r="I13">
        <f t="shared" si="1"/>
        <v>39</v>
      </c>
      <c r="J13">
        <f t="shared" si="1"/>
        <v>40</v>
      </c>
      <c r="K13">
        <f t="shared" si="1"/>
        <v>41</v>
      </c>
      <c r="L13">
        <f t="shared" si="1"/>
        <v>42</v>
      </c>
      <c r="M13">
        <f t="shared" si="1"/>
        <v>43</v>
      </c>
      <c r="N13">
        <f t="shared" si="1"/>
        <v>44</v>
      </c>
      <c r="O13">
        <f t="shared" si="1"/>
        <v>45</v>
      </c>
      <c r="P13">
        <f t="shared" si="1"/>
        <v>46</v>
      </c>
      <c r="Q13">
        <f t="shared" si="1"/>
        <v>47</v>
      </c>
      <c r="R13">
        <f t="shared" si="1"/>
        <v>48</v>
      </c>
      <c r="S13">
        <f t="shared" si="1"/>
        <v>49</v>
      </c>
      <c r="T13">
        <f t="shared" si="1"/>
        <v>50</v>
      </c>
      <c r="U13">
        <f t="shared" si="1"/>
        <v>51</v>
      </c>
      <c r="V13">
        <f t="shared" si="1"/>
        <v>52</v>
      </c>
      <c r="W13">
        <f t="shared" si="1"/>
        <v>53</v>
      </c>
      <c r="X13">
        <f t="shared" si="1"/>
        <v>53</v>
      </c>
      <c r="Y13">
        <f t="shared" si="1"/>
        <v>53</v>
      </c>
      <c r="Z13">
        <f t="shared" si="1"/>
        <v>53</v>
      </c>
      <c r="AA13">
        <f t="shared" si="1"/>
        <v>53</v>
      </c>
      <c r="AB13">
        <f t="shared" si="1"/>
        <v>53</v>
      </c>
      <c r="AC13">
        <f t="shared" si="1"/>
        <v>53</v>
      </c>
      <c r="AD13">
        <f t="shared" si="1"/>
        <v>54</v>
      </c>
      <c r="AE13">
        <f t="shared" si="1"/>
        <v>54</v>
      </c>
      <c r="AF13">
        <f t="shared" si="1"/>
        <v>54</v>
      </c>
      <c r="AG13">
        <f t="shared" si="1"/>
        <v>54</v>
      </c>
      <c r="AH13">
        <f t="shared" si="1"/>
        <v>54</v>
      </c>
      <c r="AI13">
        <f t="shared" si="1"/>
        <v>54</v>
      </c>
      <c r="AJ13">
        <f t="shared" si="1"/>
        <v>54</v>
      </c>
      <c r="AK13">
        <f t="shared" si="1"/>
        <v>54</v>
      </c>
      <c r="AL13">
        <f t="shared" si="1"/>
        <v>54</v>
      </c>
      <c r="AM13">
        <f t="shared" si="1"/>
        <v>54</v>
      </c>
      <c r="AN13">
        <f t="shared" si="1"/>
        <v>54</v>
      </c>
      <c r="AO13">
        <f t="shared" si="1"/>
        <v>54</v>
      </c>
      <c r="AP13">
        <f t="shared" si="1"/>
        <v>54</v>
      </c>
      <c r="AQ13">
        <f t="shared" si="1"/>
        <v>54</v>
      </c>
      <c r="AR13">
        <f t="shared" si="1"/>
        <v>54</v>
      </c>
      <c r="AS13">
        <f t="shared" si="1"/>
        <v>54</v>
      </c>
      <c r="AT13">
        <f t="shared" si="1"/>
        <v>54</v>
      </c>
      <c r="AU13">
        <f t="shared" si="1"/>
        <v>54</v>
      </c>
      <c r="AV13">
        <f t="shared" si="1"/>
        <v>54</v>
      </c>
      <c r="AW13">
        <f t="shared" si="1"/>
        <v>54</v>
      </c>
      <c r="AX13">
        <f t="shared" si="1"/>
        <v>54</v>
      </c>
      <c r="AY13">
        <f t="shared" si="1"/>
        <v>54</v>
      </c>
      <c r="AZ13">
        <f t="shared" si="1"/>
        <v>54</v>
      </c>
      <c r="BA13">
        <f t="shared" si="1"/>
        <v>54</v>
      </c>
      <c r="BB13">
        <f t="shared" si="1"/>
        <v>54</v>
      </c>
      <c r="BC13">
        <f t="shared" si="1"/>
        <v>54</v>
      </c>
      <c r="BD13">
        <f t="shared" si="1"/>
        <v>54</v>
      </c>
      <c r="BE13">
        <f t="shared" si="1"/>
        <v>54</v>
      </c>
      <c r="BF13">
        <f t="shared" si="1"/>
        <v>54</v>
      </c>
      <c r="BG13">
        <f t="shared" si="1"/>
        <v>54</v>
      </c>
      <c r="BH13">
        <f t="shared" si="1"/>
        <v>54</v>
      </c>
      <c r="BI13">
        <f t="shared" si="1"/>
        <v>54</v>
      </c>
      <c r="BJ13">
        <f t="shared" si="1"/>
        <v>54</v>
      </c>
      <c r="BK13">
        <f t="shared" si="1"/>
        <v>54</v>
      </c>
      <c r="BL13">
        <f t="shared" si="1"/>
        <v>54</v>
      </c>
      <c r="BM13">
        <f t="shared" si="1"/>
        <v>54</v>
      </c>
    </row>
    <row r="14" spans="1:65" ht="15" customHeight="1" x14ac:dyDescent="0.45">
      <c r="A14" s="53"/>
      <c r="B14" t="s">
        <v>172</v>
      </c>
      <c r="E14" s="39">
        <v>20</v>
      </c>
      <c r="F14">
        <f t="shared" ref="F14:U16" si="2">E14+F8</f>
        <v>21</v>
      </c>
      <c r="G14">
        <f t="shared" si="2"/>
        <v>22</v>
      </c>
      <c r="H14">
        <f t="shared" si="2"/>
        <v>23</v>
      </c>
      <c r="I14">
        <f t="shared" si="2"/>
        <v>24</v>
      </c>
      <c r="J14">
        <f t="shared" si="2"/>
        <v>25</v>
      </c>
      <c r="K14">
        <f t="shared" si="2"/>
        <v>26</v>
      </c>
      <c r="L14">
        <f t="shared" si="2"/>
        <v>27</v>
      </c>
      <c r="M14">
        <f t="shared" si="2"/>
        <v>28</v>
      </c>
      <c r="N14">
        <f t="shared" si="2"/>
        <v>29</v>
      </c>
      <c r="O14">
        <f t="shared" si="2"/>
        <v>30</v>
      </c>
      <c r="P14">
        <f t="shared" si="2"/>
        <v>31</v>
      </c>
      <c r="Q14">
        <f t="shared" si="2"/>
        <v>32</v>
      </c>
      <c r="R14">
        <f t="shared" si="2"/>
        <v>33</v>
      </c>
      <c r="S14">
        <f t="shared" si="2"/>
        <v>34</v>
      </c>
      <c r="T14">
        <f t="shared" si="2"/>
        <v>35</v>
      </c>
      <c r="U14">
        <f t="shared" si="2"/>
        <v>36</v>
      </c>
      <c r="V14">
        <f t="shared" si="1"/>
        <v>37</v>
      </c>
      <c r="W14">
        <f t="shared" si="1"/>
        <v>37</v>
      </c>
      <c r="X14">
        <f t="shared" si="1"/>
        <v>37</v>
      </c>
      <c r="Y14">
        <f t="shared" si="1"/>
        <v>37</v>
      </c>
      <c r="Z14">
        <f t="shared" si="1"/>
        <v>37</v>
      </c>
      <c r="AA14">
        <f t="shared" si="1"/>
        <v>37</v>
      </c>
      <c r="AB14">
        <f t="shared" si="1"/>
        <v>37</v>
      </c>
      <c r="AC14">
        <f t="shared" si="1"/>
        <v>37</v>
      </c>
      <c r="AD14">
        <f t="shared" si="1"/>
        <v>37</v>
      </c>
      <c r="AE14">
        <f t="shared" si="1"/>
        <v>37</v>
      </c>
      <c r="AF14">
        <f t="shared" si="1"/>
        <v>37</v>
      </c>
      <c r="AG14">
        <f t="shared" si="1"/>
        <v>37</v>
      </c>
      <c r="AH14">
        <f t="shared" si="1"/>
        <v>37</v>
      </c>
      <c r="AI14">
        <f t="shared" si="1"/>
        <v>37</v>
      </c>
      <c r="AJ14">
        <f t="shared" si="1"/>
        <v>37</v>
      </c>
      <c r="AK14">
        <f t="shared" si="1"/>
        <v>37</v>
      </c>
      <c r="AL14">
        <f t="shared" si="1"/>
        <v>37</v>
      </c>
      <c r="AM14">
        <f t="shared" si="1"/>
        <v>37</v>
      </c>
      <c r="AN14">
        <f t="shared" si="1"/>
        <v>37</v>
      </c>
      <c r="AO14">
        <f t="shared" si="1"/>
        <v>37</v>
      </c>
      <c r="AP14">
        <f t="shared" si="1"/>
        <v>37</v>
      </c>
      <c r="AQ14">
        <f t="shared" si="1"/>
        <v>37</v>
      </c>
      <c r="AR14">
        <f t="shared" si="1"/>
        <v>37</v>
      </c>
      <c r="AS14">
        <f t="shared" si="1"/>
        <v>37</v>
      </c>
      <c r="AT14">
        <f t="shared" si="1"/>
        <v>37</v>
      </c>
      <c r="AU14">
        <f t="shared" si="1"/>
        <v>37</v>
      </c>
      <c r="AV14">
        <f t="shared" si="1"/>
        <v>37</v>
      </c>
      <c r="AW14">
        <f t="shared" si="1"/>
        <v>37</v>
      </c>
      <c r="AX14">
        <f t="shared" si="1"/>
        <v>37</v>
      </c>
      <c r="AY14">
        <f t="shared" si="1"/>
        <v>37</v>
      </c>
      <c r="AZ14">
        <f t="shared" si="1"/>
        <v>37</v>
      </c>
      <c r="BA14">
        <f t="shared" si="1"/>
        <v>37</v>
      </c>
      <c r="BB14">
        <f t="shared" si="1"/>
        <v>37</v>
      </c>
      <c r="BC14">
        <f t="shared" si="1"/>
        <v>37</v>
      </c>
      <c r="BD14">
        <f t="shared" si="1"/>
        <v>37</v>
      </c>
      <c r="BE14">
        <f t="shared" si="1"/>
        <v>37</v>
      </c>
      <c r="BF14">
        <f t="shared" si="1"/>
        <v>37</v>
      </c>
      <c r="BG14">
        <f t="shared" si="1"/>
        <v>37</v>
      </c>
      <c r="BH14">
        <f t="shared" si="1"/>
        <v>37</v>
      </c>
      <c r="BI14">
        <f t="shared" si="1"/>
        <v>37</v>
      </c>
      <c r="BJ14">
        <f t="shared" si="1"/>
        <v>37</v>
      </c>
      <c r="BK14">
        <f t="shared" si="1"/>
        <v>37</v>
      </c>
      <c r="BL14">
        <f t="shared" si="1"/>
        <v>37</v>
      </c>
      <c r="BM14">
        <f t="shared" si="1"/>
        <v>37</v>
      </c>
    </row>
    <row r="15" spans="1:65" ht="15" customHeight="1" x14ac:dyDescent="0.45">
      <c r="A15" s="53"/>
      <c r="B15" t="s">
        <v>173</v>
      </c>
      <c r="E15" s="39">
        <v>19</v>
      </c>
      <c r="F15">
        <f t="shared" si="2"/>
        <v>20</v>
      </c>
      <c r="G15">
        <f t="shared" si="1"/>
        <v>21</v>
      </c>
      <c r="H15">
        <f t="shared" si="1"/>
        <v>22</v>
      </c>
      <c r="I15">
        <f t="shared" si="1"/>
        <v>23</v>
      </c>
      <c r="J15">
        <f t="shared" si="1"/>
        <v>24</v>
      </c>
      <c r="K15">
        <f t="shared" si="1"/>
        <v>25</v>
      </c>
      <c r="L15">
        <f t="shared" si="1"/>
        <v>26</v>
      </c>
      <c r="M15">
        <f t="shared" si="1"/>
        <v>27</v>
      </c>
      <c r="N15">
        <f t="shared" si="1"/>
        <v>28</v>
      </c>
      <c r="O15">
        <f t="shared" si="1"/>
        <v>29</v>
      </c>
      <c r="P15">
        <f t="shared" si="1"/>
        <v>30</v>
      </c>
      <c r="Q15">
        <f t="shared" si="1"/>
        <v>31</v>
      </c>
      <c r="R15">
        <f t="shared" si="1"/>
        <v>31</v>
      </c>
      <c r="S15">
        <f t="shared" si="1"/>
        <v>31</v>
      </c>
      <c r="T15">
        <f t="shared" si="1"/>
        <v>31</v>
      </c>
      <c r="U15">
        <f t="shared" si="1"/>
        <v>31</v>
      </c>
      <c r="V15">
        <f t="shared" si="1"/>
        <v>31</v>
      </c>
      <c r="W15">
        <f t="shared" si="1"/>
        <v>32</v>
      </c>
      <c r="X15">
        <f t="shared" si="1"/>
        <v>32</v>
      </c>
      <c r="Y15">
        <f t="shared" si="1"/>
        <v>32</v>
      </c>
      <c r="Z15">
        <f t="shared" si="1"/>
        <v>32</v>
      </c>
      <c r="AA15">
        <f t="shared" si="1"/>
        <v>32</v>
      </c>
      <c r="AB15">
        <f t="shared" si="1"/>
        <v>32</v>
      </c>
      <c r="AC15">
        <f t="shared" si="1"/>
        <v>32</v>
      </c>
      <c r="AD15">
        <f t="shared" si="1"/>
        <v>32</v>
      </c>
      <c r="AE15">
        <f t="shared" si="1"/>
        <v>32</v>
      </c>
      <c r="AF15">
        <f t="shared" si="1"/>
        <v>32</v>
      </c>
      <c r="AG15">
        <f t="shared" si="1"/>
        <v>32</v>
      </c>
      <c r="AH15">
        <f t="shared" si="1"/>
        <v>32</v>
      </c>
      <c r="AI15">
        <f t="shared" si="1"/>
        <v>32</v>
      </c>
      <c r="AJ15">
        <f t="shared" si="1"/>
        <v>32</v>
      </c>
      <c r="AK15">
        <f t="shared" si="1"/>
        <v>32</v>
      </c>
      <c r="AL15">
        <f t="shared" si="1"/>
        <v>32</v>
      </c>
      <c r="AM15">
        <f t="shared" si="1"/>
        <v>32</v>
      </c>
      <c r="AN15">
        <f t="shared" si="1"/>
        <v>32</v>
      </c>
      <c r="AO15">
        <f t="shared" si="1"/>
        <v>32</v>
      </c>
      <c r="AP15">
        <f t="shared" si="1"/>
        <v>32</v>
      </c>
      <c r="AQ15">
        <f t="shared" si="1"/>
        <v>32</v>
      </c>
      <c r="AR15">
        <f t="shared" si="1"/>
        <v>32</v>
      </c>
      <c r="AS15">
        <f t="shared" si="1"/>
        <v>32</v>
      </c>
      <c r="AT15">
        <f t="shared" si="1"/>
        <v>32</v>
      </c>
      <c r="AU15">
        <f t="shared" si="1"/>
        <v>32</v>
      </c>
      <c r="AV15">
        <f t="shared" si="1"/>
        <v>32</v>
      </c>
      <c r="AW15">
        <f t="shared" si="1"/>
        <v>32</v>
      </c>
      <c r="AX15">
        <f t="shared" si="1"/>
        <v>32</v>
      </c>
      <c r="AY15">
        <f t="shared" si="1"/>
        <v>32</v>
      </c>
      <c r="AZ15">
        <f t="shared" si="1"/>
        <v>32</v>
      </c>
      <c r="BA15">
        <f t="shared" si="1"/>
        <v>32</v>
      </c>
      <c r="BB15">
        <f t="shared" si="1"/>
        <v>32</v>
      </c>
      <c r="BC15">
        <f t="shared" si="1"/>
        <v>32</v>
      </c>
      <c r="BD15">
        <f t="shared" si="1"/>
        <v>32</v>
      </c>
      <c r="BE15">
        <f t="shared" si="1"/>
        <v>32</v>
      </c>
      <c r="BF15">
        <f t="shared" si="1"/>
        <v>32</v>
      </c>
      <c r="BG15">
        <f t="shared" si="1"/>
        <v>32</v>
      </c>
      <c r="BH15">
        <f t="shared" si="1"/>
        <v>32</v>
      </c>
      <c r="BI15">
        <f t="shared" si="1"/>
        <v>32</v>
      </c>
      <c r="BJ15">
        <f t="shared" si="1"/>
        <v>32</v>
      </c>
      <c r="BK15">
        <f t="shared" si="1"/>
        <v>32</v>
      </c>
      <c r="BL15">
        <f t="shared" si="1"/>
        <v>32</v>
      </c>
      <c r="BM15">
        <f t="shared" si="1"/>
        <v>32</v>
      </c>
    </row>
    <row r="16" spans="1:65" ht="15" customHeight="1" x14ac:dyDescent="0.45">
      <c r="A16" s="53"/>
      <c r="B16" t="s">
        <v>174</v>
      </c>
      <c r="E16" s="39">
        <v>11</v>
      </c>
      <c r="F16">
        <f t="shared" si="2"/>
        <v>12</v>
      </c>
      <c r="G16">
        <f t="shared" si="1"/>
        <v>13</v>
      </c>
      <c r="H16">
        <f t="shared" si="1"/>
        <v>14</v>
      </c>
      <c r="I16">
        <f t="shared" si="1"/>
        <v>15</v>
      </c>
      <c r="J16">
        <f t="shared" si="1"/>
        <v>16</v>
      </c>
      <c r="K16">
        <f t="shared" si="1"/>
        <v>17</v>
      </c>
      <c r="L16">
        <f t="shared" si="1"/>
        <v>18</v>
      </c>
      <c r="M16">
        <f t="shared" si="1"/>
        <v>18</v>
      </c>
      <c r="N16">
        <f t="shared" si="1"/>
        <v>18</v>
      </c>
      <c r="O16">
        <f t="shared" si="1"/>
        <v>18</v>
      </c>
      <c r="P16">
        <f t="shared" si="1"/>
        <v>18</v>
      </c>
      <c r="Q16">
        <f t="shared" si="1"/>
        <v>18</v>
      </c>
      <c r="R16">
        <f t="shared" si="1"/>
        <v>18</v>
      </c>
      <c r="S16">
        <f t="shared" si="1"/>
        <v>18</v>
      </c>
      <c r="T16">
        <f t="shared" si="1"/>
        <v>18</v>
      </c>
      <c r="U16">
        <f t="shared" si="1"/>
        <v>18</v>
      </c>
      <c r="V16">
        <f t="shared" si="1"/>
        <v>18</v>
      </c>
      <c r="W16">
        <f t="shared" si="1"/>
        <v>18</v>
      </c>
      <c r="X16">
        <f t="shared" si="1"/>
        <v>18</v>
      </c>
      <c r="Y16">
        <f t="shared" si="1"/>
        <v>18</v>
      </c>
      <c r="Z16">
        <f t="shared" si="1"/>
        <v>18</v>
      </c>
      <c r="AA16">
        <f t="shared" si="1"/>
        <v>18</v>
      </c>
      <c r="AB16">
        <f t="shared" si="1"/>
        <v>18</v>
      </c>
      <c r="AC16">
        <f t="shared" si="1"/>
        <v>18</v>
      </c>
      <c r="AD16">
        <f t="shared" si="1"/>
        <v>18</v>
      </c>
      <c r="AE16">
        <f t="shared" si="1"/>
        <v>18</v>
      </c>
      <c r="AF16">
        <f t="shared" si="1"/>
        <v>18</v>
      </c>
      <c r="AG16">
        <f t="shared" si="1"/>
        <v>18</v>
      </c>
      <c r="AH16">
        <f t="shared" si="1"/>
        <v>18</v>
      </c>
      <c r="AI16">
        <f t="shared" si="1"/>
        <v>18</v>
      </c>
      <c r="AJ16">
        <f t="shared" si="1"/>
        <v>18</v>
      </c>
      <c r="AK16">
        <f t="shared" si="1"/>
        <v>18</v>
      </c>
      <c r="AL16">
        <f t="shared" si="1"/>
        <v>18</v>
      </c>
      <c r="AM16">
        <f t="shared" si="1"/>
        <v>18</v>
      </c>
      <c r="AN16">
        <f t="shared" si="1"/>
        <v>18</v>
      </c>
      <c r="AO16">
        <f t="shared" si="1"/>
        <v>18</v>
      </c>
      <c r="AP16">
        <f t="shared" si="1"/>
        <v>18</v>
      </c>
      <c r="AQ16">
        <f t="shared" si="1"/>
        <v>18</v>
      </c>
      <c r="AR16">
        <f t="shared" si="1"/>
        <v>18</v>
      </c>
      <c r="AS16">
        <f t="shared" si="1"/>
        <v>18</v>
      </c>
      <c r="AT16">
        <f t="shared" si="1"/>
        <v>18</v>
      </c>
      <c r="AU16">
        <f t="shared" si="1"/>
        <v>18</v>
      </c>
      <c r="AV16">
        <f t="shared" si="1"/>
        <v>18</v>
      </c>
      <c r="AW16">
        <f t="shared" si="1"/>
        <v>18</v>
      </c>
      <c r="AX16">
        <f t="shared" si="1"/>
        <v>18</v>
      </c>
      <c r="AY16">
        <f t="shared" si="1"/>
        <v>18</v>
      </c>
      <c r="AZ16">
        <f t="shared" si="1"/>
        <v>18</v>
      </c>
      <c r="BA16">
        <f t="shared" si="1"/>
        <v>18</v>
      </c>
      <c r="BB16">
        <f t="shared" si="1"/>
        <v>18</v>
      </c>
      <c r="BC16">
        <f t="shared" si="1"/>
        <v>18</v>
      </c>
      <c r="BD16">
        <f t="shared" si="1"/>
        <v>18</v>
      </c>
      <c r="BE16">
        <f t="shared" si="1"/>
        <v>18</v>
      </c>
      <c r="BF16">
        <f t="shared" si="1"/>
        <v>18</v>
      </c>
      <c r="BG16">
        <f t="shared" si="1"/>
        <v>18</v>
      </c>
      <c r="BH16">
        <f t="shared" si="1"/>
        <v>18</v>
      </c>
      <c r="BI16">
        <f t="shared" si="1"/>
        <v>18</v>
      </c>
      <c r="BJ16">
        <f t="shared" si="1"/>
        <v>18</v>
      </c>
      <c r="BK16">
        <f t="shared" si="1"/>
        <v>18</v>
      </c>
      <c r="BL16">
        <f t="shared" si="1"/>
        <v>18</v>
      </c>
      <c r="BM16">
        <f t="shared" si="1"/>
        <v>18</v>
      </c>
    </row>
    <row r="17" spans="1:65" ht="15" customHeight="1" x14ac:dyDescent="0.45">
      <c r="A17" s="53"/>
      <c r="B17" t="s">
        <v>90</v>
      </c>
      <c r="E17">
        <f>SUM(E13:E16)</f>
        <v>85</v>
      </c>
      <c r="F17">
        <f>SUM(F13:F16)</f>
        <v>89</v>
      </c>
      <c r="G17">
        <f t="shared" ref="G17:BM17" si="3">SUM(G13:G16)</f>
        <v>93</v>
      </c>
      <c r="H17">
        <f t="shared" si="3"/>
        <v>97</v>
      </c>
      <c r="I17">
        <f t="shared" si="3"/>
        <v>101</v>
      </c>
      <c r="J17">
        <f t="shared" si="3"/>
        <v>105</v>
      </c>
      <c r="K17">
        <f t="shared" si="3"/>
        <v>109</v>
      </c>
      <c r="L17">
        <f t="shared" si="3"/>
        <v>113</v>
      </c>
      <c r="M17">
        <f t="shared" si="3"/>
        <v>116</v>
      </c>
      <c r="N17">
        <f t="shared" si="3"/>
        <v>119</v>
      </c>
      <c r="O17">
        <f t="shared" si="3"/>
        <v>122</v>
      </c>
      <c r="P17">
        <f t="shared" si="3"/>
        <v>125</v>
      </c>
      <c r="Q17">
        <f t="shared" si="3"/>
        <v>128</v>
      </c>
      <c r="R17">
        <f t="shared" si="3"/>
        <v>130</v>
      </c>
      <c r="S17">
        <f t="shared" si="3"/>
        <v>132</v>
      </c>
      <c r="T17">
        <f t="shared" si="3"/>
        <v>134</v>
      </c>
      <c r="U17">
        <f t="shared" si="3"/>
        <v>136</v>
      </c>
      <c r="V17">
        <f t="shared" si="3"/>
        <v>138</v>
      </c>
      <c r="W17">
        <f t="shared" si="3"/>
        <v>140</v>
      </c>
      <c r="X17">
        <f t="shared" si="3"/>
        <v>140</v>
      </c>
      <c r="Y17">
        <f t="shared" si="3"/>
        <v>140</v>
      </c>
      <c r="Z17">
        <f t="shared" si="3"/>
        <v>140</v>
      </c>
      <c r="AA17">
        <f t="shared" si="3"/>
        <v>140</v>
      </c>
      <c r="AB17">
        <f t="shared" si="3"/>
        <v>140</v>
      </c>
      <c r="AC17">
        <f t="shared" si="3"/>
        <v>140</v>
      </c>
      <c r="AD17">
        <f t="shared" si="3"/>
        <v>141</v>
      </c>
      <c r="AE17">
        <f t="shared" si="3"/>
        <v>141</v>
      </c>
      <c r="AF17">
        <f t="shared" si="3"/>
        <v>141</v>
      </c>
      <c r="AG17">
        <f t="shared" si="3"/>
        <v>141</v>
      </c>
      <c r="AH17">
        <f t="shared" si="3"/>
        <v>141</v>
      </c>
      <c r="AI17">
        <f t="shared" si="3"/>
        <v>141</v>
      </c>
      <c r="AJ17">
        <f t="shared" si="3"/>
        <v>141</v>
      </c>
      <c r="AK17">
        <f t="shared" si="3"/>
        <v>141</v>
      </c>
      <c r="AL17">
        <f t="shared" si="3"/>
        <v>141</v>
      </c>
      <c r="AM17">
        <f t="shared" si="3"/>
        <v>141</v>
      </c>
      <c r="AN17">
        <f t="shared" si="3"/>
        <v>141</v>
      </c>
      <c r="AO17">
        <f t="shared" si="3"/>
        <v>141</v>
      </c>
      <c r="AP17">
        <f t="shared" si="3"/>
        <v>141</v>
      </c>
      <c r="AQ17">
        <f t="shared" si="3"/>
        <v>141</v>
      </c>
      <c r="AR17">
        <f t="shared" si="3"/>
        <v>141</v>
      </c>
      <c r="AS17">
        <f t="shared" si="3"/>
        <v>141</v>
      </c>
      <c r="AT17">
        <f t="shared" si="3"/>
        <v>141</v>
      </c>
      <c r="AU17">
        <f t="shared" si="3"/>
        <v>141</v>
      </c>
      <c r="AV17">
        <f t="shared" si="3"/>
        <v>141</v>
      </c>
      <c r="AW17">
        <f t="shared" si="3"/>
        <v>141</v>
      </c>
      <c r="AX17">
        <f t="shared" si="3"/>
        <v>141</v>
      </c>
      <c r="AY17">
        <f t="shared" si="3"/>
        <v>141</v>
      </c>
      <c r="AZ17">
        <f t="shared" si="3"/>
        <v>141</v>
      </c>
      <c r="BA17">
        <f t="shared" si="3"/>
        <v>141</v>
      </c>
      <c r="BB17">
        <f t="shared" si="3"/>
        <v>141</v>
      </c>
      <c r="BC17">
        <f t="shared" si="3"/>
        <v>141</v>
      </c>
      <c r="BD17">
        <f t="shared" si="3"/>
        <v>141</v>
      </c>
      <c r="BE17">
        <f t="shared" si="3"/>
        <v>141</v>
      </c>
      <c r="BF17">
        <f t="shared" si="3"/>
        <v>141</v>
      </c>
      <c r="BG17">
        <f t="shared" si="3"/>
        <v>141</v>
      </c>
      <c r="BH17">
        <f t="shared" si="3"/>
        <v>141</v>
      </c>
      <c r="BI17">
        <f t="shared" si="3"/>
        <v>141</v>
      </c>
      <c r="BJ17">
        <f t="shared" si="3"/>
        <v>141</v>
      </c>
      <c r="BK17">
        <f t="shared" si="3"/>
        <v>141</v>
      </c>
      <c r="BL17">
        <f t="shared" si="3"/>
        <v>141</v>
      </c>
      <c r="BM17">
        <f t="shared" si="3"/>
        <v>141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176</v>
      </c>
    </row>
    <row r="20" spans="1:65" ht="15" customHeight="1" x14ac:dyDescent="0.4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45">
      <c r="A21" s="53"/>
      <c r="B21" t="s">
        <v>171</v>
      </c>
      <c r="E21" s="65">
        <f>50/12</f>
        <v>4.166666666666667</v>
      </c>
      <c r="F21" s="49">
        <f>E21*(1+F$20)</f>
        <v>4.5000000000000009</v>
      </c>
      <c r="G21" s="49">
        <f t="shared" ref="G21:BM24" si="4">F21*(1+G$20)</f>
        <v>4.5000000000000009</v>
      </c>
      <c r="H21" s="49">
        <f t="shared" si="4"/>
        <v>4.5000000000000009</v>
      </c>
      <c r="I21" s="49">
        <f t="shared" si="4"/>
        <v>4.5000000000000009</v>
      </c>
      <c r="J21" s="49">
        <f t="shared" si="4"/>
        <v>4.5000000000000009</v>
      </c>
      <c r="K21" s="49">
        <f t="shared" si="4"/>
        <v>4.5000000000000009</v>
      </c>
      <c r="L21" s="49">
        <f t="shared" si="4"/>
        <v>4.5000000000000009</v>
      </c>
      <c r="M21" s="49">
        <f t="shared" si="4"/>
        <v>4.5000000000000009</v>
      </c>
      <c r="N21" s="49">
        <f t="shared" si="4"/>
        <v>4.5000000000000009</v>
      </c>
      <c r="O21" s="49">
        <f t="shared" si="4"/>
        <v>4.5000000000000009</v>
      </c>
      <c r="P21" s="49">
        <f t="shared" si="4"/>
        <v>4.5000000000000009</v>
      </c>
      <c r="Q21" s="49">
        <f t="shared" si="4"/>
        <v>4.5000000000000009</v>
      </c>
      <c r="R21" s="49">
        <f t="shared" si="4"/>
        <v>4.7250000000000014</v>
      </c>
      <c r="S21" s="49">
        <f t="shared" si="4"/>
        <v>4.7250000000000014</v>
      </c>
      <c r="T21" s="49">
        <f t="shared" si="4"/>
        <v>4.7250000000000014</v>
      </c>
      <c r="U21" s="49">
        <f t="shared" si="4"/>
        <v>4.7250000000000014</v>
      </c>
      <c r="V21" s="49">
        <f t="shared" si="4"/>
        <v>4.7250000000000014</v>
      </c>
      <c r="W21" s="49">
        <f t="shared" si="4"/>
        <v>4.7250000000000014</v>
      </c>
      <c r="X21" s="49">
        <f t="shared" si="4"/>
        <v>4.7250000000000014</v>
      </c>
      <c r="Y21" s="49">
        <f t="shared" si="4"/>
        <v>4.7250000000000014</v>
      </c>
      <c r="Z21" s="49">
        <f t="shared" si="4"/>
        <v>4.7250000000000014</v>
      </c>
      <c r="AA21" s="49">
        <f t="shared" si="4"/>
        <v>4.7250000000000014</v>
      </c>
      <c r="AB21" s="49">
        <f t="shared" si="4"/>
        <v>4.7250000000000014</v>
      </c>
      <c r="AC21" s="49">
        <f t="shared" si="4"/>
        <v>4.7250000000000014</v>
      </c>
      <c r="AD21" s="49">
        <f t="shared" si="4"/>
        <v>4.8667500000000015</v>
      </c>
      <c r="AE21" s="49">
        <f t="shared" si="4"/>
        <v>4.8667500000000015</v>
      </c>
      <c r="AF21" s="49">
        <f t="shared" si="4"/>
        <v>4.8667500000000015</v>
      </c>
      <c r="AG21" s="49">
        <f t="shared" si="4"/>
        <v>4.8667500000000015</v>
      </c>
      <c r="AH21" s="49">
        <f t="shared" si="4"/>
        <v>4.8667500000000015</v>
      </c>
      <c r="AI21" s="49">
        <f t="shared" si="4"/>
        <v>4.8667500000000015</v>
      </c>
      <c r="AJ21" s="49">
        <f t="shared" si="4"/>
        <v>4.8667500000000015</v>
      </c>
      <c r="AK21" s="49">
        <f t="shared" si="4"/>
        <v>4.8667500000000015</v>
      </c>
      <c r="AL21" s="49">
        <f t="shared" si="4"/>
        <v>4.8667500000000015</v>
      </c>
      <c r="AM21" s="49">
        <f t="shared" si="4"/>
        <v>4.8667500000000015</v>
      </c>
      <c r="AN21" s="49">
        <f t="shared" si="4"/>
        <v>4.8667500000000015</v>
      </c>
      <c r="AO21" s="49">
        <f t="shared" si="4"/>
        <v>4.8667500000000015</v>
      </c>
      <c r="AP21" s="49">
        <f t="shared" si="4"/>
        <v>5.0127525000000013</v>
      </c>
      <c r="AQ21" s="49">
        <f t="shared" si="4"/>
        <v>5.0127525000000013</v>
      </c>
      <c r="AR21" s="49">
        <f t="shared" si="4"/>
        <v>5.0127525000000013</v>
      </c>
      <c r="AS21" s="49">
        <f t="shared" si="4"/>
        <v>5.0127525000000013</v>
      </c>
      <c r="AT21" s="49">
        <f t="shared" si="4"/>
        <v>5.0127525000000013</v>
      </c>
      <c r="AU21" s="49">
        <f t="shared" si="4"/>
        <v>5.0127525000000013</v>
      </c>
      <c r="AV21" s="49">
        <f t="shared" si="4"/>
        <v>5.0127525000000013</v>
      </c>
      <c r="AW21" s="49">
        <f t="shared" si="4"/>
        <v>5.0127525000000013</v>
      </c>
      <c r="AX21" s="49">
        <f t="shared" si="4"/>
        <v>5.0127525000000013</v>
      </c>
      <c r="AY21" s="49">
        <f t="shared" si="4"/>
        <v>5.0127525000000013</v>
      </c>
      <c r="AZ21" s="49">
        <f t="shared" si="4"/>
        <v>5.0127525000000013</v>
      </c>
      <c r="BA21" s="49">
        <f t="shared" si="4"/>
        <v>5.0127525000000013</v>
      </c>
      <c r="BB21" s="49">
        <f t="shared" si="4"/>
        <v>5.1130075500000016</v>
      </c>
      <c r="BC21" s="49">
        <f t="shared" si="4"/>
        <v>5.1130075500000016</v>
      </c>
      <c r="BD21" s="49">
        <f t="shared" si="4"/>
        <v>5.1130075500000016</v>
      </c>
      <c r="BE21" s="49">
        <f t="shared" si="4"/>
        <v>5.1130075500000016</v>
      </c>
      <c r="BF21" s="49">
        <f t="shared" si="4"/>
        <v>5.1130075500000016</v>
      </c>
      <c r="BG21" s="49">
        <f t="shared" si="4"/>
        <v>5.1130075500000016</v>
      </c>
      <c r="BH21" s="49">
        <f t="shared" si="4"/>
        <v>5.1130075500000016</v>
      </c>
      <c r="BI21" s="49">
        <f t="shared" si="4"/>
        <v>5.1130075500000016</v>
      </c>
      <c r="BJ21" s="49">
        <f t="shared" si="4"/>
        <v>5.1130075500000016</v>
      </c>
      <c r="BK21" s="49">
        <f t="shared" si="4"/>
        <v>5.1130075500000016</v>
      </c>
      <c r="BL21" s="49">
        <f t="shared" si="4"/>
        <v>5.1130075500000016</v>
      </c>
      <c r="BM21" s="49">
        <f t="shared" si="4"/>
        <v>5.1130075500000016</v>
      </c>
    </row>
    <row r="22" spans="1:65" ht="15" customHeight="1" x14ac:dyDescent="0.45">
      <c r="A22" s="53"/>
      <c r="B22" t="s">
        <v>172</v>
      </c>
      <c r="E22" s="65">
        <v>3.77</v>
      </c>
      <c r="F22" s="49">
        <f t="shared" ref="F22:U24" si="5">E22*(1+F$20)</f>
        <v>4.0716000000000001</v>
      </c>
      <c r="G22" s="49">
        <f t="shared" si="5"/>
        <v>4.0716000000000001</v>
      </c>
      <c r="H22" s="49">
        <f t="shared" si="5"/>
        <v>4.0716000000000001</v>
      </c>
      <c r="I22" s="49">
        <f t="shared" si="5"/>
        <v>4.0716000000000001</v>
      </c>
      <c r="J22" s="49">
        <f t="shared" si="5"/>
        <v>4.0716000000000001</v>
      </c>
      <c r="K22" s="49">
        <f t="shared" si="5"/>
        <v>4.0716000000000001</v>
      </c>
      <c r="L22" s="49">
        <f t="shared" si="5"/>
        <v>4.0716000000000001</v>
      </c>
      <c r="M22" s="49">
        <f t="shared" si="5"/>
        <v>4.0716000000000001</v>
      </c>
      <c r="N22" s="49">
        <f t="shared" si="5"/>
        <v>4.0716000000000001</v>
      </c>
      <c r="O22" s="49">
        <f t="shared" si="5"/>
        <v>4.0716000000000001</v>
      </c>
      <c r="P22" s="49">
        <f t="shared" si="5"/>
        <v>4.0716000000000001</v>
      </c>
      <c r="Q22" s="49">
        <f t="shared" si="5"/>
        <v>4.0716000000000001</v>
      </c>
      <c r="R22" s="49">
        <f t="shared" si="5"/>
        <v>4.2751800000000006</v>
      </c>
      <c r="S22" s="49">
        <f t="shared" si="5"/>
        <v>4.2751800000000006</v>
      </c>
      <c r="T22" s="49">
        <f t="shared" si="5"/>
        <v>4.2751800000000006</v>
      </c>
      <c r="U22" s="49">
        <f t="shared" si="5"/>
        <v>4.2751800000000006</v>
      </c>
      <c r="V22" s="49">
        <f t="shared" si="4"/>
        <v>4.2751800000000006</v>
      </c>
      <c r="W22" s="49">
        <f t="shared" si="4"/>
        <v>4.2751800000000006</v>
      </c>
      <c r="X22" s="49">
        <f t="shared" si="4"/>
        <v>4.2751800000000006</v>
      </c>
      <c r="Y22" s="49">
        <f t="shared" si="4"/>
        <v>4.2751800000000006</v>
      </c>
      <c r="Z22" s="49">
        <f t="shared" si="4"/>
        <v>4.2751800000000006</v>
      </c>
      <c r="AA22" s="49">
        <f t="shared" si="4"/>
        <v>4.2751800000000006</v>
      </c>
      <c r="AB22" s="49">
        <f t="shared" si="4"/>
        <v>4.2751800000000006</v>
      </c>
      <c r="AC22" s="49">
        <f t="shared" si="4"/>
        <v>4.2751800000000006</v>
      </c>
      <c r="AD22" s="49">
        <f t="shared" si="4"/>
        <v>4.4034354000000011</v>
      </c>
      <c r="AE22" s="49">
        <f t="shared" si="4"/>
        <v>4.4034354000000011</v>
      </c>
      <c r="AF22" s="49">
        <f t="shared" si="4"/>
        <v>4.4034354000000011</v>
      </c>
      <c r="AG22" s="49">
        <f t="shared" si="4"/>
        <v>4.4034354000000011</v>
      </c>
      <c r="AH22" s="49">
        <f t="shared" si="4"/>
        <v>4.4034354000000011</v>
      </c>
      <c r="AI22" s="49">
        <f t="shared" si="4"/>
        <v>4.4034354000000011</v>
      </c>
      <c r="AJ22" s="49">
        <f t="shared" si="4"/>
        <v>4.4034354000000011</v>
      </c>
      <c r="AK22" s="49">
        <f t="shared" si="4"/>
        <v>4.4034354000000011</v>
      </c>
      <c r="AL22" s="49">
        <f t="shared" si="4"/>
        <v>4.4034354000000011</v>
      </c>
      <c r="AM22" s="49">
        <f t="shared" si="4"/>
        <v>4.4034354000000011</v>
      </c>
      <c r="AN22" s="49">
        <f t="shared" si="4"/>
        <v>4.4034354000000011</v>
      </c>
      <c r="AO22" s="49">
        <f t="shared" si="4"/>
        <v>4.4034354000000011</v>
      </c>
      <c r="AP22" s="49">
        <f t="shared" si="4"/>
        <v>4.5355384620000017</v>
      </c>
      <c r="AQ22" s="49">
        <f t="shared" si="4"/>
        <v>4.5355384620000017</v>
      </c>
      <c r="AR22" s="49">
        <f t="shared" si="4"/>
        <v>4.5355384620000017</v>
      </c>
      <c r="AS22" s="49">
        <f t="shared" si="4"/>
        <v>4.5355384620000017</v>
      </c>
      <c r="AT22" s="49">
        <f t="shared" si="4"/>
        <v>4.5355384620000017</v>
      </c>
      <c r="AU22" s="49">
        <f t="shared" si="4"/>
        <v>4.5355384620000017</v>
      </c>
      <c r="AV22" s="49">
        <f t="shared" si="4"/>
        <v>4.5355384620000017</v>
      </c>
      <c r="AW22" s="49">
        <f t="shared" si="4"/>
        <v>4.5355384620000017</v>
      </c>
      <c r="AX22" s="49">
        <f t="shared" si="4"/>
        <v>4.5355384620000017</v>
      </c>
      <c r="AY22" s="49">
        <f t="shared" si="4"/>
        <v>4.5355384620000017</v>
      </c>
      <c r="AZ22" s="49">
        <f t="shared" si="4"/>
        <v>4.5355384620000017</v>
      </c>
      <c r="BA22" s="49">
        <f t="shared" si="4"/>
        <v>4.5355384620000017</v>
      </c>
      <c r="BB22" s="49">
        <f t="shared" si="4"/>
        <v>4.6262492312400019</v>
      </c>
      <c r="BC22" s="49">
        <f t="shared" si="4"/>
        <v>4.6262492312400019</v>
      </c>
      <c r="BD22" s="49">
        <f t="shared" si="4"/>
        <v>4.6262492312400019</v>
      </c>
      <c r="BE22" s="49">
        <f t="shared" si="4"/>
        <v>4.6262492312400019</v>
      </c>
      <c r="BF22" s="49">
        <f t="shared" si="4"/>
        <v>4.6262492312400019</v>
      </c>
      <c r="BG22" s="49">
        <f t="shared" si="4"/>
        <v>4.6262492312400019</v>
      </c>
      <c r="BH22" s="49">
        <f t="shared" si="4"/>
        <v>4.6262492312400019</v>
      </c>
      <c r="BI22" s="49">
        <f t="shared" si="4"/>
        <v>4.6262492312400019</v>
      </c>
      <c r="BJ22" s="49">
        <f t="shared" si="4"/>
        <v>4.6262492312400019</v>
      </c>
      <c r="BK22" s="49">
        <f t="shared" si="4"/>
        <v>4.6262492312400019</v>
      </c>
      <c r="BL22" s="49">
        <f t="shared" si="4"/>
        <v>4.6262492312400019</v>
      </c>
      <c r="BM22" s="49">
        <f t="shared" si="4"/>
        <v>4.6262492312400019</v>
      </c>
    </row>
    <row r="23" spans="1:65" ht="15" customHeight="1" x14ac:dyDescent="0.45">
      <c r="A23" s="53"/>
      <c r="B23" t="s">
        <v>173</v>
      </c>
      <c r="E23" s="65">
        <v>3.66</v>
      </c>
      <c r="F23" s="49">
        <f t="shared" si="5"/>
        <v>3.9528000000000003</v>
      </c>
      <c r="G23" s="49">
        <f t="shared" si="4"/>
        <v>3.9528000000000003</v>
      </c>
      <c r="H23" s="49">
        <f t="shared" si="4"/>
        <v>3.9528000000000003</v>
      </c>
      <c r="I23" s="49">
        <f t="shared" si="4"/>
        <v>3.9528000000000003</v>
      </c>
      <c r="J23" s="49">
        <f t="shared" si="4"/>
        <v>3.9528000000000003</v>
      </c>
      <c r="K23" s="49">
        <f t="shared" si="4"/>
        <v>3.9528000000000003</v>
      </c>
      <c r="L23" s="49">
        <f t="shared" si="4"/>
        <v>3.9528000000000003</v>
      </c>
      <c r="M23" s="49">
        <f t="shared" si="4"/>
        <v>3.9528000000000003</v>
      </c>
      <c r="N23" s="49">
        <f t="shared" si="4"/>
        <v>3.9528000000000003</v>
      </c>
      <c r="O23" s="49">
        <f t="shared" si="4"/>
        <v>3.9528000000000003</v>
      </c>
      <c r="P23" s="49">
        <f t="shared" si="4"/>
        <v>3.9528000000000003</v>
      </c>
      <c r="Q23" s="49">
        <f t="shared" si="4"/>
        <v>3.9528000000000003</v>
      </c>
      <c r="R23" s="49">
        <f t="shared" si="4"/>
        <v>4.1504400000000006</v>
      </c>
      <c r="S23" s="49">
        <f t="shared" si="4"/>
        <v>4.1504400000000006</v>
      </c>
      <c r="T23" s="49">
        <f t="shared" si="4"/>
        <v>4.1504400000000006</v>
      </c>
      <c r="U23" s="49">
        <f t="shared" si="4"/>
        <v>4.1504400000000006</v>
      </c>
      <c r="V23" s="49">
        <f t="shared" si="4"/>
        <v>4.1504400000000006</v>
      </c>
      <c r="W23" s="49">
        <f t="shared" si="4"/>
        <v>4.1504400000000006</v>
      </c>
      <c r="X23" s="49">
        <f t="shared" si="4"/>
        <v>4.1504400000000006</v>
      </c>
      <c r="Y23" s="49">
        <f t="shared" si="4"/>
        <v>4.1504400000000006</v>
      </c>
      <c r="Z23" s="49">
        <f t="shared" si="4"/>
        <v>4.1504400000000006</v>
      </c>
      <c r="AA23" s="49">
        <f t="shared" si="4"/>
        <v>4.1504400000000006</v>
      </c>
      <c r="AB23" s="49">
        <f t="shared" si="4"/>
        <v>4.1504400000000006</v>
      </c>
      <c r="AC23" s="49">
        <f t="shared" si="4"/>
        <v>4.1504400000000006</v>
      </c>
      <c r="AD23" s="49">
        <f t="shared" si="4"/>
        <v>4.2749532000000006</v>
      </c>
      <c r="AE23" s="49">
        <f t="shared" si="4"/>
        <v>4.2749532000000006</v>
      </c>
      <c r="AF23" s="49">
        <f t="shared" si="4"/>
        <v>4.2749532000000006</v>
      </c>
      <c r="AG23" s="49">
        <f t="shared" si="4"/>
        <v>4.2749532000000006</v>
      </c>
      <c r="AH23" s="49">
        <f t="shared" si="4"/>
        <v>4.2749532000000006</v>
      </c>
      <c r="AI23" s="49">
        <f t="shared" si="4"/>
        <v>4.2749532000000006</v>
      </c>
      <c r="AJ23" s="49">
        <f t="shared" si="4"/>
        <v>4.2749532000000006</v>
      </c>
      <c r="AK23" s="49">
        <f t="shared" si="4"/>
        <v>4.2749532000000006</v>
      </c>
      <c r="AL23" s="49">
        <f t="shared" si="4"/>
        <v>4.2749532000000006</v>
      </c>
      <c r="AM23" s="49">
        <f t="shared" si="4"/>
        <v>4.2749532000000006</v>
      </c>
      <c r="AN23" s="49">
        <f t="shared" si="4"/>
        <v>4.2749532000000006</v>
      </c>
      <c r="AO23" s="49">
        <f t="shared" si="4"/>
        <v>4.2749532000000006</v>
      </c>
      <c r="AP23" s="49">
        <f t="shared" si="4"/>
        <v>4.4032017960000003</v>
      </c>
      <c r="AQ23" s="49">
        <f t="shared" si="4"/>
        <v>4.4032017960000003</v>
      </c>
      <c r="AR23" s="49">
        <f t="shared" si="4"/>
        <v>4.4032017960000003</v>
      </c>
      <c r="AS23" s="49">
        <f t="shared" si="4"/>
        <v>4.4032017960000003</v>
      </c>
      <c r="AT23" s="49">
        <f t="shared" si="4"/>
        <v>4.4032017960000003</v>
      </c>
      <c r="AU23" s="49">
        <f t="shared" si="4"/>
        <v>4.4032017960000003</v>
      </c>
      <c r="AV23" s="49">
        <f t="shared" si="4"/>
        <v>4.4032017960000003</v>
      </c>
      <c r="AW23" s="49">
        <f t="shared" si="4"/>
        <v>4.4032017960000003</v>
      </c>
      <c r="AX23" s="49">
        <f t="shared" si="4"/>
        <v>4.4032017960000003</v>
      </c>
      <c r="AY23" s="49">
        <f t="shared" si="4"/>
        <v>4.4032017960000003</v>
      </c>
      <c r="AZ23" s="49">
        <f t="shared" si="4"/>
        <v>4.4032017960000003</v>
      </c>
      <c r="BA23" s="49">
        <f t="shared" si="4"/>
        <v>4.4032017960000003</v>
      </c>
      <c r="BB23" s="49">
        <f t="shared" si="4"/>
        <v>4.4912658319200007</v>
      </c>
      <c r="BC23" s="49">
        <f t="shared" si="4"/>
        <v>4.4912658319200007</v>
      </c>
      <c r="BD23" s="49">
        <f t="shared" si="4"/>
        <v>4.4912658319200007</v>
      </c>
      <c r="BE23" s="49">
        <f t="shared" si="4"/>
        <v>4.4912658319200007</v>
      </c>
      <c r="BF23" s="49">
        <f t="shared" si="4"/>
        <v>4.4912658319200007</v>
      </c>
      <c r="BG23" s="49">
        <f t="shared" si="4"/>
        <v>4.4912658319200007</v>
      </c>
      <c r="BH23" s="49">
        <f t="shared" si="4"/>
        <v>4.4912658319200007</v>
      </c>
      <c r="BI23" s="49">
        <f t="shared" si="4"/>
        <v>4.4912658319200007</v>
      </c>
      <c r="BJ23" s="49">
        <f t="shared" si="4"/>
        <v>4.4912658319200007</v>
      </c>
      <c r="BK23" s="49">
        <f t="shared" si="4"/>
        <v>4.4912658319200007</v>
      </c>
      <c r="BL23" s="49">
        <f t="shared" si="4"/>
        <v>4.4912658319200007</v>
      </c>
      <c r="BM23" s="49">
        <f t="shared" si="4"/>
        <v>4.4912658319200007</v>
      </c>
    </row>
    <row r="24" spans="1:65" ht="15" customHeight="1" x14ac:dyDescent="0.45">
      <c r="A24" s="53"/>
      <c r="B24" t="s">
        <v>174</v>
      </c>
      <c r="E24" s="65">
        <v>3.66</v>
      </c>
      <c r="F24" s="49">
        <f t="shared" si="5"/>
        <v>3.9528000000000003</v>
      </c>
      <c r="G24" s="49">
        <f t="shared" si="4"/>
        <v>3.9528000000000003</v>
      </c>
      <c r="H24" s="49">
        <f t="shared" si="4"/>
        <v>3.9528000000000003</v>
      </c>
      <c r="I24" s="49">
        <f t="shared" si="4"/>
        <v>3.9528000000000003</v>
      </c>
      <c r="J24" s="49">
        <f t="shared" si="4"/>
        <v>3.9528000000000003</v>
      </c>
      <c r="K24" s="49">
        <f t="shared" si="4"/>
        <v>3.9528000000000003</v>
      </c>
      <c r="L24" s="49">
        <f t="shared" si="4"/>
        <v>3.9528000000000003</v>
      </c>
      <c r="M24" s="49">
        <f t="shared" si="4"/>
        <v>3.9528000000000003</v>
      </c>
      <c r="N24" s="49">
        <f t="shared" si="4"/>
        <v>3.9528000000000003</v>
      </c>
      <c r="O24" s="49">
        <f t="shared" si="4"/>
        <v>3.9528000000000003</v>
      </c>
      <c r="P24" s="49">
        <f t="shared" si="4"/>
        <v>3.9528000000000003</v>
      </c>
      <c r="Q24" s="49">
        <f t="shared" si="4"/>
        <v>3.9528000000000003</v>
      </c>
      <c r="R24" s="49">
        <f t="shared" si="4"/>
        <v>4.1504400000000006</v>
      </c>
      <c r="S24" s="49">
        <f t="shared" si="4"/>
        <v>4.1504400000000006</v>
      </c>
      <c r="T24" s="49">
        <f t="shared" si="4"/>
        <v>4.1504400000000006</v>
      </c>
      <c r="U24" s="49">
        <f t="shared" si="4"/>
        <v>4.1504400000000006</v>
      </c>
      <c r="V24" s="49">
        <f t="shared" si="4"/>
        <v>4.1504400000000006</v>
      </c>
      <c r="W24" s="49">
        <f t="shared" si="4"/>
        <v>4.1504400000000006</v>
      </c>
      <c r="X24" s="49">
        <f t="shared" si="4"/>
        <v>4.1504400000000006</v>
      </c>
      <c r="Y24" s="49">
        <f t="shared" si="4"/>
        <v>4.1504400000000006</v>
      </c>
      <c r="Z24" s="49">
        <f t="shared" si="4"/>
        <v>4.1504400000000006</v>
      </c>
      <c r="AA24" s="49">
        <f t="shared" si="4"/>
        <v>4.1504400000000006</v>
      </c>
      <c r="AB24" s="49">
        <f t="shared" si="4"/>
        <v>4.1504400000000006</v>
      </c>
      <c r="AC24" s="49">
        <f t="shared" si="4"/>
        <v>4.1504400000000006</v>
      </c>
      <c r="AD24" s="49">
        <f t="shared" si="4"/>
        <v>4.2749532000000006</v>
      </c>
      <c r="AE24" s="49">
        <f t="shared" si="4"/>
        <v>4.2749532000000006</v>
      </c>
      <c r="AF24" s="49">
        <f t="shared" si="4"/>
        <v>4.2749532000000006</v>
      </c>
      <c r="AG24" s="49">
        <f t="shared" si="4"/>
        <v>4.2749532000000006</v>
      </c>
      <c r="AH24" s="49">
        <f t="shared" si="4"/>
        <v>4.2749532000000006</v>
      </c>
      <c r="AI24" s="49">
        <f t="shared" si="4"/>
        <v>4.2749532000000006</v>
      </c>
      <c r="AJ24" s="49">
        <f t="shared" si="4"/>
        <v>4.2749532000000006</v>
      </c>
      <c r="AK24" s="49">
        <f t="shared" si="4"/>
        <v>4.2749532000000006</v>
      </c>
      <c r="AL24" s="49">
        <f t="shared" si="4"/>
        <v>4.2749532000000006</v>
      </c>
      <c r="AM24" s="49">
        <f t="shared" si="4"/>
        <v>4.2749532000000006</v>
      </c>
      <c r="AN24" s="49">
        <f t="shared" si="4"/>
        <v>4.2749532000000006</v>
      </c>
      <c r="AO24" s="49">
        <f t="shared" si="4"/>
        <v>4.2749532000000006</v>
      </c>
      <c r="AP24" s="49">
        <f t="shared" si="4"/>
        <v>4.4032017960000003</v>
      </c>
      <c r="AQ24" s="49">
        <f t="shared" si="4"/>
        <v>4.4032017960000003</v>
      </c>
      <c r="AR24" s="49">
        <f t="shared" si="4"/>
        <v>4.4032017960000003</v>
      </c>
      <c r="AS24" s="49">
        <f t="shared" si="4"/>
        <v>4.4032017960000003</v>
      </c>
      <c r="AT24" s="49">
        <f t="shared" si="4"/>
        <v>4.4032017960000003</v>
      </c>
      <c r="AU24" s="49">
        <f t="shared" si="4"/>
        <v>4.4032017960000003</v>
      </c>
      <c r="AV24" s="49">
        <f t="shared" si="4"/>
        <v>4.4032017960000003</v>
      </c>
      <c r="AW24" s="49">
        <f t="shared" si="4"/>
        <v>4.4032017960000003</v>
      </c>
      <c r="AX24" s="49">
        <f t="shared" si="4"/>
        <v>4.4032017960000003</v>
      </c>
      <c r="AY24" s="49">
        <f t="shared" si="4"/>
        <v>4.4032017960000003</v>
      </c>
      <c r="AZ24" s="49">
        <f t="shared" si="4"/>
        <v>4.4032017960000003</v>
      </c>
      <c r="BA24" s="49">
        <f t="shared" si="4"/>
        <v>4.4032017960000003</v>
      </c>
      <c r="BB24" s="49">
        <f t="shared" si="4"/>
        <v>4.4912658319200007</v>
      </c>
      <c r="BC24" s="49">
        <f t="shared" si="4"/>
        <v>4.4912658319200007</v>
      </c>
      <c r="BD24" s="49">
        <f t="shared" si="4"/>
        <v>4.4912658319200007</v>
      </c>
      <c r="BE24" s="49">
        <f t="shared" si="4"/>
        <v>4.4912658319200007</v>
      </c>
      <c r="BF24" s="49">
        <f t="shared" si="4"/>
        <v>4.4912658319200007</v>
      </c>
      <c r="BG24" s="49">
        <f t="shared" si="4"/>
        <v>4.4912658319200007</v>
      </c>
      <c r="BH24" s="49">
        <f t="shared" si="4"/>
        <v>4.4912658319200007</v>
      </c>
      <c r="BI24" s="49">
        <f t="shared" si="4"/>
        <v>4.4912658319200007</v>
      </c>
      <c r="BJ24" s="49">
        <f t="shared" si="4"/>
        <v>4.4912658319200007</v>
      </c>
      <c r="BK24" s="49">
        <f t="shared" si="4"/>
        <v>4.4912658319200007</v>
      </c>
      <c r="BL24" s="49">
        <f t="shared" si="4"/>
        <v>4.4912658319200007</v>
      </c>
      <c r="BM24" s="49">
        <f t="shared" si="4"/>
        <v>4.4912658319200007</v>
      </c>
    </row>
    <row r="25" spans="1:65" ht="15" customHeight="1" x14ac:dyDescent="0.45">
      <c r="A25" s="53"/>
    </row>
    <row r="26" spans="1:65" ht="15" customHeight="1" x14ac:dyDescent="0.45">
      <c r="A26" s="53"/>
      <c r="B26" t="s">
        <v>178</v>
      </c>
    </row>
    <row r="27" spans="1:65" ht="15" customHeight="1" x14ac:dyDescent="0.45">
      <c r="A27" s="53"/>
      <c r="B27" t="s">
        <v>171</v>
      </c>
      <c r="F27">
        <f>F13*F21</f>
        <v>162.00000000000003</v>
      </c>
      <c r="G27">
        <f t="shared" ref="G27:BM30" si="6">G13*G21</f>
        <v>166.50000000000003</v>
      </c>
      <c r="H27">
        <f t="shared" si="6"/>
        <v>171.00000000000003</v>
      </c>
      <c r="I27">
        <f t="shared" si="6"/>
        <v>175.50000000000003</v>
      </c>
      <c r="J27">
        <f t="shared" si="6"/>
        <v>180.00000000000003</v>
      </c>
      <c r="K27">
        <f t="shared" si="6"/>
        <v>184.50000000000003</v>
      </c>
      <c r="L27">
        <f t="shared" si="6"/>
        <v>189.00000000000003</v>
      </c>
      <c r="M27">
        <f t="shared" si="6"/>
        <v>193.50000000000003</v>
      </c>
      <c r="N27">
        <f t="shared" si="6"/>
        <v>198.00000000000003</v>
      </c>
      <c r="O27">
        <f t="shared" si="6"/>
        <v>202.50000000000003</v>
      </c>
      <c r="P27">
        <f t="shared" si="6"/>
        <v>207.00000000000003</v>
      </c>
      <c r="Q27">
        <f t="shared" si="6"/>
        <v>211.50000000000003</v>
      </c>
      <c r="R27">
        <f t="shared" si="6"/>
        <v>226.80000000000007</v>
      </c>
      <c r="S27">
        <f t="shared" si="6"/>
        <v>231.52500000000006</v>
      </c>
      <c r="T27">
        <f t="shared" si="6"/>
        <v>236.25000000000006</v>
      </c>
      <c r="U27">
        <f t="shared" si="6"/>
        <v>240.97500000000008</v>
      </c>
      <c r="V27">
        <f t="shared" si="6"/>
        <v>245.70000000000007</v>
      </c>
      <c r="W27">
        <f t="shared" si="6"/>
        <v>250.42500000000007</v>
      </c>
      <c r="X27">
        <f t="shared" si="6"/>
        <v>250.42500000000007</v>
      </c>
      <c r="Y27">
        <f t="shared" si="6"/>
        <v>250.42500000000007</v>
      </c>
      <c r="Z27">
        <f t="shared" si="6"/>
        <v>250.42500000000007</v>
      </c>
      <c r="AA27">
        <f t="shared" si="6"/>
        <v>250.42500000000007</v>
      </c>
      <c r="AB27">
        <f t="shared" si="6"/>
        <v>250.42500000000007</v>
      </c>
      <c r="AC27">
        <f t="shared" si="6"/>
        <v>250.42500000000007</v>
      </c>
      <c r="AD27">
        <f t="shared" si="6"/>
        <v>262.80450000000008</v>
      </c>
      <c r="AE27">
        <f t="shared" si="6"/>
        <v>262.80450000000008</v>
      </c>
      <c r="AF27">
        <f t="shared" si="6"/>
        <v>262.80450000000008</v>
      </c>
      <c r="AG27">
        <f t="shared" si="6"/>
        <v>262.80450000000008</v>
      </c>
      <c r="AH27">
        <f t="shared" si="6"/>
        <v>262.80450000000008</v>
      </c>
      <c r="AI27">
        <f t="shared" si="6"/>
        <v>262.80450000000008</v>
      </c>
      <c r="AJ27">
        <f t="shared" si="6"/>
        <v>262.80450000000008</v>
      </c>
      <c r="AK27">
        <f t="shared" si="6"/>
        <v>262.80450000000008</v>
      </c>
      <c r="AL27">
        <f t="shared" si="6"/>
        <v>262.80450000000008</v>
      </c>
      <c r="AM27">
        <f t="shared" si="6"/>
        <v>262.80450000000008</v>
      </c>
      <c r="AN27">
        <f t="shared" si="6"/>
        <v>262.80450000000008</v>
      </c>
      <c r="AO27">
        <f t="shared" si="6"/>
        <v>262.80450000000008</v>
      </c>
      <c r="AP27">
        <f t="shared" si="6"/>
        <v>270.68863500000009</v>
      </c>
      <c r="AQ27">
        <f t="shared" si="6"/>
        <v>270.68863500000009</v>
      </c>
      <c r="AR27">
        <f t="shared" si="6"/>
        <v>270.68863500000009</v>
      </c>
      <c r="AS27">
        <f t="shared" si="6"/>
        <v>270.68863500000009</v>
      </c>
      <c r="AT27">
        <f t="shared" si="6"/>
        <v>270.68863500000009</v>
      </c>
      <c r="AU27">
        <f t="shared" si="6"/>
        <v>270.68863500000009</v>
      </c>
      <c r="AV27">
        <f t="shared" si="6"/>
        <v>270.68863500000009</v>
      </c>
      <c r="AW27">
        <f t="shared" si="6"/>
        <v>270.68863500000009</v>
      </c>
      <c r="AX27">
        <f t="shared" si="6"/>
        <v>270.68863500000009</v>
      </c>
      <c r="AY27">
        <f t="shared" si="6"/>
        <v>270.68863500000009</v>
      </c>
      <c r="AZ27">
        <f t="shared" si="6"/>
        <v>270.68863500000009</v>
      </c>
      <c r="BA27">
        <f t="shared" si="6"/>
        <v>270.68863500000009</v>
      </c>
      <c r="BB27">
        <f t="shared" si="6"/>
        <v>276.10240770000007</v>
      </c>
      <c r="BC27">
        <f t="shared" si="6"/>
        <v>276.10240770000007</v>
      </c>
      <c r="BD27">
        <f t="shared" si="6"/>
        <v>276.10240770000007</v>
      </c>
      <c r="BE27">
        <f t="shared" si="6"/>
        <v>276.10240770000007</v>
      </c>
      <c r="BF27">
        <f t="shared" si="6"/>
        <v>276.10240770000007</v>
      </c>
      <c r="BG27">
        <f t="shared" si="6"/>
        <v>276.10240770000007</v>
      </c>
      <c r="BH27">
        <f t="shared" si="6"/>
        <v>276.10240770000007</v>
      </c>
      <c r="BI27">
        <f t="shared" si="6"/>
        <v>276.10240770000007</v>
      </c>
      <c r="BJ27">
        <f t="shared" si="6"/>
        <v>276.10240770000007</v>
      </c>
      <c r="BK27">
        <f t="shared" si="6"/>
        <v>276.10240770000007</v>
      </c>
      <c r="BL27">
        <f t="shared" si="6"/>
        <v>276.10240770000007</v>
      </c>
      <c r="BM27">
        <f t="shared" si="6"/>
        <v>276.10240770000007</v>
      </c>
    </row>
    <row r="28" spans="1:65" ht="15" customHeight="1" x14ac:dyDescent="0.45">
      <c r="A28" s="53"/>
      <c r="B28" t="s">
        <v>172</v>
      </c>
      <c r="F28">
        <f t="shared" ref="F28:U30" si="7">F14*F22</f>
        <v>85.503600000000006</v>
      </c>
      <c r="G28">
        <f t="shared" si="7"/>
        <v>89.575199999999995</v>
      </c>
      <c r="H28">
        <f t="shared" si="7"/>
        <v>93.646799999999999</v>
      </c>
      <c r="I28">
        <f t="shared" si="7"/>
        <v>97.718400000000003</v>
      </c>
      <c r="J28">
        <f t="shared" si="7"/>
        <v>101.79</v>
      </c>
      <c r="K28">
        <f t="shared" si="7"/>
        <v>105.86160000000001</v>
      </c>
      <c r="L28">
        <f t="shared" si="7"/>
        <v>109.9332</v>
      </c>
      <c r="M28">
        <f t="shared" si="7"/>
        <v>114.0048</v>
      </c>
      <c r="N28">
        <f t="shared" si="7"/>
        <v>118.07640000000001</v>
      </c>
      <c r="O28">
        <f t="shared" si="7"/>
        <v>122.148</v>
      </c>
      <c r="P28">
        <f t="shared" si="7"/>
        <v>126.2196</v>
      </c>
      <c r="Q28">
        <f t="shared" si="7"/>
        <v>130.2912</v>
      </c>
      <c r="R28">
        <f t="shared" si="7"/>
        <v>141.08094000000003</v>
      </c>
      <c r="S28">
        <f t="shared" si="7"/>
        <v>145.35612000000003</v>
      </c>
      <c r="T28">
        <f t="shared" si="7"/>
        <v>149.63130000000001</v>
      </c>
      <c r="U28">
        <f t="shared" si="7"/>
        <v>153.90648000000002</v>
      </c>
      <c r="V28">
        <f t="shared" si="6"/>
        <v>158.18166000000002</v>
      </c>
      <c r="W28">
        <f t="shared" si="6"/>
        <v>158.18166000000002</v>
      </c>
      <c r="X28">
        <f t="shared" si="6"/>
        <v>158.18166000000002</v>
      </c>
      <c r="Y28">
        <f t="shared" si="6"/>
        <v>158.18166000000002</v>
      </c>
      <c r="Z28">
        <f t="shared" si="6"/>
        <v>158.18166000000002</v>
      </c>
      <c r="AA28">
        <f t="shared" si="6"/>
        <v>158.18166000000002</v>
      </c>
      <c r="AB28">
        <f t="shared" si="6"/>
        <v>158.18166000000002</v>
      </c>
      <c r="AC28">
        <f t="shared" si="6"/>
        <v>158.18166000000002</v>
      </c>
      <c r="AD28">
        <f t="shared" si="6"/>
        <v>162.92710980000004</v>
      </c>
      <c r="AE28">
        <f t="shared" si="6"/>
        <v>162.92710980000004</v>
      </c>
      <c r="AF28">
        <f t="shared" si="6"/>
        <v>162.92710980000004</v>
      </c>
      <c r="AG28">
        <f t="shared" si="6"/>
        <v>162.92710980000004</v>
      </c>
      <c r="AH28">
        <f t="shared" si="6"/>
        <v>162.92710980000004</v>
      </c>
      <c r="AI28">
        <f t="shared" si="6"/>
        <v>162.92710980000004</v>
      </c>
      <c r="AJ28">
        <f t="shared" si="6"/>
        <v>162.92710980000004</v>
      </c>
      <c r="AK28">
        <f t="shared" si="6"/>
        <v>162.92710980000004</v>
      </c>
      <c r="AL28">
        <f t="shared" si="6"/>
        <v>162.92710980000004</v>
      </c>
      <c r="AM28">
        <f t="shared" si="6"/>
        <v>162.92710980000004</v>
      </c>
      <c r="AN28">
        <f t="shared" si="6"/>
        <v>162.92710980000004</v>
      </c>
      <c r="AO28">
        <f t="shared" si="6"/>
        <v>162.92710980000004</v>
      </c>
      <c r="AP28">
        <f t="shared" si="6"/>
        <v>167.81492309400005</v>
      </c>
      <c r="AQ28">
        <f t="shared" si="6"/>
        <v>167.81492309400005</v>
      </c>
      <c r="AR28">
        <f t="shared" si="6"/>
        <v>167.81492309400005</v>
      </c>
      <c r="AS28">
        <f t="shared" si="6"/>
        <v>167.81492309400005</v>
      </c>
      <c r="AT28">
        <f t="shared" si="6"/>
        <v>167.81492309400005</v>
      </c>
      <c r="AU28">
        <f t="shared" si="6"/>
        <v>167.81492309400005</v>
      </c>
      <c r="AV28">
        <f t="shared" si="6"/>
        <v>167.81492309400005</v>
      </c>
      <c r="AW28">
        <f t="shared" si="6"/>
        <v>167.81492309400005</v>
      </c>
      <c r="AX28">
        <f t="shared" si="6"/>
        <v>167.81492309400005</v>
      </c>
      <c r="AY28">
        <f t="shared" si="6"/>
        <v>167.81492309400005</v>
      </c>
      <c r="AZ28">
        <f t="shared" si="6"/>
        <v>167.81492309400005</v>
      </c>
      <c r="BA28">
        <f t="shared" si="6"/>
        <v>167.81492309400005</v>
      </c>
      <c r="BB28">
        <f t="shared" si="6"/>
        <v>171.17122155588007</v>
      </c>
      <c r="BC28">
        <f t="shared" si="6"/>
        <v>171.17122155588007</v>
      </c>
      <c r="BD28">
        <f t="shared" si="6"/>
        <v>171.17122155588007</v>
      </c>
      <c r="BE28">
        <f t="shared" si="6"/>
        <v>171.17122155588007</v>
      </c>
      <c r="BF28">
        <f t="shared" si="6"/>
        <v>171.17122155588007</v>
      </c>
      <c r="BG28">
        <f t="shared" si="6"/>
        <v>171.17122155588007</v>
      </c>
      <c r="BH28">
        <f t="shared" si="6"/>
        <v>171.17122155588007</v>
      </c>
      <c r="BI28">
        <f t="shared" si="6"/>
        <v>171.17122155588007</v>
      </c>
      <c r="BJ28">
        <f t="shared" si="6"/>
        <v>171.17122155588007</v>
      </c>
      <c r="BK28">
        <f t="shared" si="6"/>
        <v>171.17122155588007</v>
      </c>
      <c r="BL28">
        <f t="shared" si="6"/>
        <v>171.17122155588007</v>
      </c>
      <c r="BM28">
        <f t="shared" si="6"/>
        <v>171.17122155588007</v>
      </c>
    </row>
    <row r="29" spans="1:65" ht="15" customHeight="1" x14ac:dyDescent="0.45">
      <c r="A29" s="53"/>
      <c r="B29" t="s">
        <v>173</v>
      </c>
      <c r="F29">
        <f t="shared" si="7"/>
        <v>79.056000000000012</v>
      </c>
      <c r="G29">
        <f t="shared" si="6"/>
        <v>83.008800000000008</v>
      </c>
      <c r="H29">
        <f t="shared" si="6"/>
        <v>86.961600000000004</v>
      </c>
      <c r="I29">
        <f t="shared" si="6"/>
        <v>90.914400000000001</v>
      </c>
      <c r="J29">
        <f t="shared" si="6"/>
        <v>94.867200000000011</v>
      </c>
      <c r="K29">
        <f t="shared" si="6"/>
        <v>98.820000000000007</v>
      </c>
      <c r="L29">
        <f t="shared" si="6"/>
        <v>102.7728</v>
      </c>
      <c r="M29">
        <f t="shared" si="6"/>
        <v>106.72560000000001</v>
      </c>
      <c r="N29">
        <f t="shared" si="6"/>
        <v>110.67840000000001</v>
      </c>
      <c r="O29">
        <f t="shared" si="6"/>
        <v>114.63120000000001</v>
      </c>
      <c r="P29">
        <f t="shared" si="6"/>
        <v>118.584</v>
      </c>
      <c r="Q29">
        <f t="shared" si="6"/>
        <v>122.53680000000001</v>
      </c>
      <c r="R29">
        <f t="shared" si="6"/>
        <v>128.66364000000002</v>
      </c>
      <c r="S29">
        <f t="shared" si="6"/>
        <v>128.66364000000002</v>
      </c>
      <c r="T29">
        <f t="shared" si="6"/>
        <v>128.66364000000002</v>
      </c>
      <c r="U29">
        <f t="shared" si="6"/>
        <v>128.66364000000002</v>
      </c>
      <c r="V29">
        <f t="shared" si="6"/>
        <v>128.66364000000002</v>
      </c>
      <c r="W29">
        <f t="shared" si="6"/>
        <v>132.81408000000002</v>
      </c>
      <c r="X29">
        <f t="shared" si="6"/>
        <v>132.81408000000002</v>
      </c>
      <c r="Y29">
        <f t="shared" si="6"/>
        <v>132.81408000000002</v>
      </c>
      <c r="Z29">
        <f t="shared" si="6"/>
        <v>132.81408000000002</v>
      </c>
      <c r="AA29">
        <f t="shared" si="6"/>
        <v>132.81408000000002</v>
      </c>
      <c r="AB29">
        <f t="shared" si="6"/>
        <v>132.81408000000002</v>
      </c>
      <c r="AC29">
        <f t="shared" si="6"/>
        <v>132.81408000000002</v>
      </c>
      <c r="AD29">
        <f t="shared" si="6"/>
        <v>136.79850240000002</v>
      </c>
      <c r="AE29">
        <f t="shared" si="6"/>
        <v>136.79850240000002</v>
      </c>
      <c r="AF29">
        <f t="shared" si="6"/>
        <v>136.79850240000002</v>
      </c>
      <c r="AG29">
        <f t="shared" si="6"/>
        <v>136.79850240000002</v>
      </c>
      <c r="AH29">
        <f t="shared" si="6"/>
        <v>136.79850240000002</v>
      </c>
      <c r="AI29">
        <f t="shared" si="6"/>
        <v>136.79850240000002</v>
      </c>
      <c r="AJ29">
        <f t="shared" si="6"/>
        <v>136.79850240000002</v>
      </c>
      <c r="AK29">
        <f t="shared" si="6"/>
        <v>136.79850240000002</v>
      </c>
      <c r="AL29">
        <f t="shared" si="6"/>
        <v>136.79850240000002</v>
      </c>
      <c r="AM29">
        <f t="shared" si="6"/>
        <v>136.79850240000002</v>
      </c>
      <c r="AN29">
        <f t="shared" si="6"/>
        <v>136.79850240000002</v>
      </c>
      <c r="AO29">
        <f t="shared" si="6"/>
        <v>136.79850240000002</v>
      </c>
      <c r="AP29">
        <f t="shared" si="6"/>
        <v>140.90245747200001</v>
      </c>
      <c r="AQ29">
        <f t="shared" si="6"/>
        <v>140.90245747200001</v>
      </c>
      <c r="AR29">
        <f t="shared" si="6"/>
        <v>140.90245747200001</v>
      </c>
      <c r="AS29">
        <f t="shared" si="6"/>
        <v>140.90245747200001</v>
      </c>
      <c r="AT29">
        <f t="shared" si="6"/>
        <v>140.90245747200001</v>
      </c>
      <c r="AU29">
        <f t="shared" si="6"/>
        <v>140.90245747200001</v>
      </c>
      <c r="AV29">
        <f t="shared" si="6"/>
        <v>140.90245747200001</v>
      </c>
      <c r="AW29">
        <f t="shared" si="6"/>
        <v>140.90245747200001</v>
      </c>
      <c r="AX29">
        <f t="shared" si="6"/>
        <v>140.90245747200001</v>
      </c>
      <c r="AY29">
        <f t="shared" si="6"/>
        <v>140.90245747200001</v>
      </c>
      <c r="AZ29">
        <f t="shared" si="6"/>
        <v>140.90245747200001</v>
      </c>
      <c r="BA29">
        <f t="shared" si="6"/>
        <v>140.90245747200001</v>
      </c>
      <c r="BB29">
        <f t="shared" si="6"/>
        <v>143.72050662144002</v>
      </c>
      <c r="BC29">
        <f t="shared" si="6"/>
        <v>143.72050662144002</v>
      </c>
      <c r="BD29">
        <f t="shared" si="6"/>
        <v>143.72050662144002</v>
      </c>
      <c r="BE29">
        <f t="shared" si="6"/>
        <v>143.72050662144002</v>
      </c>
      <c r="BF29">
        <f t="shared" si="6"/>
        <v>143.72050662144002</v>
      </c>
      <c r="BG29">
        <f t="shared" si="6"/>
        <v>143.72050662144002</v>
      </c>
      <c r="BH29">
        <f t="shared" si="6"/>
        <v>143.72050662144002</v>
      </c>
      <c r="BI29">
        <f t="shared" si="6"/>
        <v>143.72050662144002</v>
      </c>
      <c r="BJ29">
        <f t="shared" si="6"/>
        <v>143.72050662144002</v>
      </c>
      <c r="BK29">
        <f t="shared" si="6"/>
        <v>143.72050662144002</v>
      </c>
      <c r="BL29">
        <f t="shared" si="6"/>
        <v>143.72050662144002</v>
      </c>
      <c r="BM29">
        <f t="shared" si="6"/>
        <v>143.72050662144002</v>
      </c>
    </row>
    <row r="30" spans="1:65" ht="15" customHeight="1" x14ac:dyDescent="0.45">
      <c r="A30" s="53"/>
      <c r="B30" t="s">
        <v>174</v>
      </c>
      <c r="F30">
        <f t="shared" si="7"/>
        <v>47.433600000000006</v>
      </c>
      <c r="G30">
        <f t="shared" si="6"/>
        <v>51.386400000000002</v>
      </c>
      <c r="H30">
        <f t="shared" si="6"/>
        <v>55.339200000000005</v>
      </c>
      <c r="I30">
        <f t="shared" si="6"/>
        <v>59.292000000000002</v>
      </c>
      <c r="J30">
        <f t="shared" si="6"/>
        <v>63.244800000000005</v>
      </c>
      <c r="K30">
        <f t="shared" si="6"/>
        <v>67.197600000000008</v>
      </c>
      <c r="L30">
        <f t="shared" si="6"/>
        <v>71.150400000000005</v>
      </c>
      <c r="M30">
        <f t="shared" si="6"/>
        <v>71.150400000000005</v>
      </c>
      <c r="N30">
        <f t="shared" si="6"/>
        <v>71.150400000000005</v>
      </c>
      <c r="O30">
        <f t="shared" si="6"/>
        <v>71.150400000000005</v>
      </c>
      <c r="P30">
        <f t="shared" si="6"/>
        <v>71.150400000000005</v>
      </c>
      <c r="Q30">
        <f t="shared" si="6"/>
        <v>71.150400000000005</v>
      </c>
      <c r="R30">
        <f t="shared" si="6"/>
        <v>74.707920000000016</v>
      </c>
      <c r="S30">
        <f t="shared" si="6"/>
        <v>74.707920000000016</v>
      </c>
      <c r="T30">
        <f t="shared" si="6"/>
        <v>74.707920000000016</v>
      </c>
      <c r="U30">
        <f t="shared" si="6"/>
        <v>74.707920000000016</v>
      </c>
      <c r="V30">
        <f t="shared" si="6"/>
        <v>74.707920000000016</v>
      </c>
      <c r="W30">
        <f t="shared" si="6"/>
        <v>74.707920000000016</v>
      </c>
      <c r="X30">
        <f t="shared" si="6"/>
        <v>74.707920000000016</v>
      </c>
      <c r="Y30">
        <f t="shared" si="6"/>
        <v>74.707920000000016</v>
      </c>
      <c r="Z30">
        <f t="shared" si="6"/>
        <v>74.707920000000016</v>
      </c>
      <c r="AA30">
        <f t="shared" si="6"/>
        <v>74.707920000000016</v>
      </c>
      <c r="AB30">
        <f t="shared" si="6"/>
        <v>74.707920000000016</v>
      </c>
      <c r="AC30">
        <f t="shared" si="6"/>
        <v>74.707920000000016</v>
      </c>
      <c r="AD30">
        <f t="shared" si="6"/>
        <v>76.949157600000007</v>
      </c>
      <c r="AE30">
        <f t="shared" si="6"/>
        <v>76.949157600000007</v>
      </c>
      <c r="AF30">
        <f t="shared" si="6"/>
        <v>76.949157600000007</v>
      </c>
      <c r="AG30">
        <f t="shared" si="6"/>
        <v>76.949157600000007</v>
      </c>
      <c r="AH30">
        <f t="shared" si="6"/>
        <v>76.949157600000007</v>
      </c>
      <c r="AI30">
        <f t="shared" si="6"/>
        <v>76.949157600000007</v>
      </c>
      <c r="AJ30">
        <f t="shared" si="6"/>
        <v>76.949157600000007</v>
      </c>
      <c r="AK30">
        <f t="shared" si="6"/>
        <v>76.949157600000007</v>
      </c>
      <c r="AL30">
        <f t="shared" si="6"/>
        <v>76.949157600000007</v>
      </c>
      <c r="AM30">
        <f t="shared" si="6"/>
        <v>76.949157600000007</v>
      </c>
      <c r="AN30">
        <f t="shared" si="6"/>
        <v>76.949157600000007</v>
      </c>
      <c r="AO30">
        <f t="shared" si="6"/>
        <v>76.949157600000007</v>
      </c>
      <c r="AP30">
        <f t="shared" si="6"/>
        <v>79.257632328</v>
      </c>
      <c r="AQ30">
        <f t="shared" si="6"/>
        <v>79.257632328</v>
      </c>
      <c r="AR30">
        <f t="shared" si="6"/>
        <v>79.257632328</v>
      </c>
      <c r="AS30">
        <f t="shared" si="6"/>
        <v>79.257632328</v>
      </c>
      <c r="AT30">
        <f t="shared" si="6"/>
        <v>79.257632328</v>
      </c>
      <c r="AU30">
        <f t="shared" si="6"/>
        <v>79.257632328</v>
      </c>
      <c r="AV30">
        <f t="shared" si="6"/>
        <v>79.257632328</v>
      </c>
      <c r="AW30">
        <f t="shared" si="6"/>
        <v>79.257632328</v>
      </c>
      <c r="AX30">
        <f t="shared" si="6"/>
        <v>79.257632328</v>
      </c>
      <c r="AY30">
        <f t="shared" si="6"/>
        <v>79.257632328</v>
      </c>
      <c r="AZ30">
        <f t="shared" si="6"/>
        <v>79.257632328</v>
      </c>
      <c r="BA30">
        <f t="shared" si="6"/>
        <v>79.257632328</v>
      </c>
      <c r="BB30">
        <f t="shared" si="6"/>
        <v>80.842784974560018</v>
      </c>
      <c r="BC30">
        <f t="shared" si="6"/>
        <v>80.842784974560018</v>
      </c>
      <c r="BD30">
        <f t="shared" si="6"/>
        <v>80.842784974560018</v>
      </c>
      <c r="BE30">
        <f t="shared" si="6"/>
        <v>80.842784974560018</v>
      </c>
      <c r="BF30">
        <f t="shared" si="6"/>
        <v>80.842784974560018</v>
      </c>
      <c r="BG30">
        <f t="shared" si="6"/>
        <v>80.842784974560018</v>
      </c>
      <c r="BH30">
        <f t="shared" si="6"/>
        <v>80.842784974560018</v>
      </c>
      <c r="BI30">
        <f t="shared" si="6"/>
        <v>80.842784974560018</v>
      </c>
      <c r="BJ30">
        <f t="shared" si="6"/>
        <v>80.842784974560018</v>
      </c>
      <c r="BK30">
        <f t="shared" si="6"/>
        <v>80.842784974560018</v>
      </c>
      <c r="BL30">
        <f t="shared" si="6"/>
        <v>80.842784974560018</v>
      </c>
      <c r="BM30">
        <f t="shared" si="6"/>
        <v>80.842784974560018</v>
      </c>
    </row>
    <row r="31" spans="1:65" ht="15" customHeight="1" x14ac:dyDescent="0.45">
      <c r="A31" s="53"/>
      <c r="B31" t="s">
        <v>90</v>
      </c>
      <c r="F31">
        <f>SUM(F27:F30)</f>
        <v>373.99320000000006</v>
      </c>
      <c r="G31">
        <f t="shared" ref="G31:BM31" si="8">SUM(G27:G30)</f>
        <v>390.47039999999998</v>
      </c>
      <c r="H31">
        <f t="shared" si="8"/>
        <v>406.94760000000008</v>
      </c>
      <c r="I31">
        <f t="shared" si="8"/>
        <v>423.4248</v>
      </c>
      <c r="J31">
        <f t="shared" si="8"/>
        <v>439.90200000000004</v>
      </c>
      <c r="K31">
        <f t="shared" si="8"/>
        <v>456.37920000000008</v>
      </c>
      <c r="L31">
        <f t="shared" si="8"/>
        <v>472.85640000000006</v>
      </c>
      <c r="M31">
        <f t="shared" si="8"/>
        <v>485.38080000000002</v>
      </c>
      <c r="N31">
        <f t="shared" si="8"/>
        <v>497.90520000000004</v>
      </c>
      <c r="O31">
        <f t="shared" si="8"/>
        <v>510.42960000000005</v>
      </c>
      <c r="P31">
        <f t="shared" si="8"/>
        <v>522.95400000000006</v>
      </c>
      <c r="Q31">
        <f t="shared" si="8"/>
        <v>535.47840000000008</v>
      </c>
      <c r="R31">
        <f t="shared" si="8"/>
        <v>571.25250000000017</v>
      </c>
      <c r="S31">
        <f t="shared" si="8"/>
        <v>580.25268000000017</v>
      </c>
      <c r="T31">
        <f t="shared" si="8"/>
        <v>589.25286000000017</v>
      </c>
      <c r="U31">
        <f t="shared" si="8"/>
        <v>598.25304000000017</v>
      </c>
      <c r="V31">
        <f t="shared" si="8"/>
        <v>607.25322000000017</v>
      </c>
      <c r="W31">
        <f t="shared" si="8"/>
        <v>616.1286600000002</v>
      </c>
      <c r="X31">
        <f t="shared" si="8"/>
        <v>616.1286600000002</v>
      </c>
      <c r="Y31">
        <f t="shared" si="8"/>
        <v>616.1286600000002</v>
      </c>
      <c r="Z31">
        <f t="shared" si="8"/>
        <v>616.1286600000002</v>
      </c>
      <c r="AA31">
        <f t="shared" si="8"/>
        <v>616.1286600000002</v>
      </c>
      <c r="AB31">
        <f t="shared" si="8"/>
        <v>616.1286600000002</v>
      </c>
      <c r="AC31">
        <f t="shared" si="8"/>
        <v>616.1286600000002</v>
      </c>
      <c r="AD31">
        <f t="shared" si="8"/>
        <v>639.47926980000011</v>
      </c>
      <c r="AE31">
        <f t="shared" si="8"/>
        <v>639.47926980000011</v>
      </c>
      <c r="AF31">
        <f t="shared" si="8"/>
        <v>639.47926980000011</v>
      </c>
      <c r="AG31">
        <f t="shared" si="8"/>
        <v>639.47926980000011</v>
      </c>
      <c r="AH31">
        <f t="shared" si="8"/>
        <v>639.47926980000011</v>
      </c>
      <c r="AI31">
        <f t="shared" si="8"/>
        <v>639.47926980000011</v>
      </c>
      <c r="AJ31">
        <f t="shared" si="8"/>
        <v>639.47926980000011</v>
      </c>
      <c r="AK31">
        <f t="shared" si="8"/>
        <v>639.47926980000011</v>
      </c>
      <c r="AL31">
        <f t="shared" si="8"/>
        <v>639.47926980000011</v>
      </c>
      <c r="AM31">
        <f t="shared" si="8"/>
        <v>639.47926980000011</v>
      </c>
      <c r="AN31">
        <f t="shared" si="8"/>
        <v>639.47926980000011</v>
      </c>
      <c r="AO31">
        <f t="shared" si="8"/>
        <v>639.47926980000011</v>
      </c>
      <c r="AP31">
        <f t="shared" si="8"/>
        <v>658.66364789400018</v>
      </c>
      <c r="AQ31">
        <f t="shared" si="8"/>
        <v>658.66364789400018</v>
      </c>
      <c r="AR31">
        <f t="shared" si="8"/>
        <v>658.66364789400018</v>
      </c>
      <c r="AS31">
        <f t="shared" si="8"/>
        <v>658.66364789400018</v>
      </c>
      <c r="AT31">
        <f t="shared" si="8"/>
        <v>658.66364789400018</v>
      </c>
      <c r="AU31">
        <f t="shared" si="8"/>
        <v>658.66364789400018</v>
      </c>
      <c r="AV31">
        <f t="shared" si="8"/>
        <v>658.66364789400018</v>
      </c>
      <c r="AW31">
        <f t="shared" si="8"/>
        <v>658.66364789400018</v>
      </c>
      <c r="AX31">
        <f t="shared" si="8"/>
        <v>658.66364789400018</v>
      </c>
      <c r="AY31">
        <f t="shared" si="8"/>
        <v>658.66364789400018</v>
      </c>
      <c r="AZ31">
        <f t="shared" si="8"/>
        <v>658.66364789400018</v>
      </c>
      <c r="BA31">
        <f t="shared" si="8"/>
        <v>658.66364789400018</v>
      </c>
      <c r="BB31">
        <f t="shared" si="8"/>
        <v>671.83692085188011</v>
      </c>
      <c r="BC31">
        <f t="shared" si="8"/>
        <v>671.83692085188011</v>
      </c>
      <c r="BD31">
        <f t="shared" si="8"/>
        <v>671.83692085188011</v>
      </c>
      <c r="BE31">
        <f t="shared" si="8"/>
        <v>671.83692085188011</v>
      </c>
      <c r="BF31">
        <f t="shared" si="8"/>
        <v>671.83692085188011</v>
      </c>
      <c r="BG31">
        <f t="shared" si="8"/>
        <v>671.83692085188011</v>
      </c>
      <c r="BH31">
        <f t="shared" si="8"/>
        <v>671.83692085188011</v>
      </c>
      <c r="BI31">
        <f t="shared" si="8"/>
        <v>671.83692085188011</v>
      </c>
      <c r="BJ31">
        <f t="shared" si="8"/>
        <v>671.83692085188011</v>
      </c>
      <c r="BK31">
        <f t="shared" si="8"/>
        <v>671.83692085188011</v>
      </c>
      <c r="BL31">
        <f t="shared" si="8"/>
        <v>671.83692085188011</v>
      </c>
      <c r="BM31">
        <f t="shared" si="8"/>
        <v>671.83692085188011</v>
      </c>
    </row>
    <row r="32" spans="1:65" ht="15" customHeight="1" x14ac:dyDescent="0.45">
      <c r="A32" s="53"/>
    </row>
    <row r="33" spans="1:65" ht="15" customHeight="1" x14ac:dyDescent="0.45">
      <c r="A33" s="53" t="s">
        <v>179</v>
      </c>
    </row>
    <row r="34" spans="1:65" ht="15" customHeight="1" x14ac:dyDescent="0.4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4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9">G35*1.3</f>
        <v>26</v>
      </c>
      <c r="T35" s="54">
        <f t="shared" si="9"/>
        <v>26</v>
      </c>
      <c r="U35" s="54">
        <f t="shared" si="9"/>
        <v>26</v>
      </c>
      <c r="V35" s="54">
        <f t="shared" si="9"/>
        <v>26</v>
      </c>
      <c r="W35" s="54">
        <f t="shared" si="9"/>
        <v>26</v>
      </c>
      <c r="X35" s="54">
        <f t="shared" si="9"/>
        <v>26</v>
      </c>
      <c r="Y35" s="54">
        <f t="shared" si="9"/>
        <v>26</v>
      </c>
      <c r="Z35" s="54">
        <f t="shared" si="9"/>
        <v>26</v>
      </c>
      <c r="AA35" s="54">
        <f t="shared" si="9"/>
        <v>26</v>
      </c>
      <c r="AB35" s="54">
        <f t="shared" si="9"/>
        <v>26</v>
      </c>
      <c r="AC35" s="54">
        <f t="shared" si="9"/>
        <v>26</v>
      </c>
      <c r="AD35" s="54">
        <f t="shared" si="9"/>
        <v>33.800000000000004</v>
      </c>
      <c r="AE35" s="54">
        <f t="shared" si="9"/>
        <v>33.800000000000004</v>
      </c>
      <c r="AF35" s="54">
        <f t="shared" si="9"/>
        <v>33.800000000000004</v>
      </c>
      <c r="AG35" s="54">
        <f t="shared" si="9"/>
        <v>33.800000000000004</v>
      </c>
      <c r="AH35" s="54">
        <f t="shared" si="9"/>
        <v>33.800000000000004</v>
      </c>
      <c r="AI35" s="54">
        <f t="shared" si="9"/>
        <v>33.800000000000004</v>
      </c>
      <c r="AJ35" s="54">
        <f t="shared" si="9"/>
        <v>33.800000000000004</v>
      </c>
      <c r="AK35" s="54">
        <f t="shared" si="9"/>
        <v>33.800000000000004</v>
      </c>
      <c r="AL35" s="54">
        <f t="shared" si="9"/>
        <v>33.800000000000004</v>
      </c>
      <c r="AM35" s="54">
        <f t="shared" si="9"/>
        <v>33.800000000000004</v>
      </c>
      <c r="AN35" s="54">
        <f t="shared" si="9"/>
        <v>33.800000000000004</v>
      </c>
      <c r="AO35" s="54">
        <f t="shared" si="9"/>
        <v>33.800000000000004</v>
      </c>
      <c r="AP35" s="54">
        <f t="shared" si="9"/>
        <v>43.940000000000005</v>
      </c>
      <c r="AQ35" s="54">
        <f t="shared" si="9"/>
        <v>43.940000000000005</v>
      </c>
      <c r="AR35" s="54">
        <f t="shared" si="9"/>
        <v>43.940000000000005</v>
      </c>
      <c r="AS35" s="54">
        <f t="shared" si="9"/>
        <v>43.940000000000005</v>
      </c>
      <c r="AT35" s="54">
        <f t="shared" si="9"/>
        <v>43.940000000000005</v>
      </c>
      <c r="AU35" s="54">
        <f t="shared" si="9"/>
        <v>43.940000000000005</v>
      </c>
      <c r="AV35" s="54">
        <f t="shared" si="9"/>
        <v>43.940000000000005</v>
      </c>
      <c r="AW35" s="54">
        <f t="shared" si="9"/>
        <v>43.940000000000005</v>
      </c>
      <c r="AX35" s="54">
        <f t="shared" si="9"/>
        <v>43.940000000000005</v>
      </c>
      <c r="AY35" s="54">
        <f t="shared" si="9"/>
        <v>43.940000000000005</v>
      </c>
      <c r="AZ35" s="54">
        <f t="shared" si="9"/>
        <v>43.940000000000005</v>
      </c>
      <c r="BA35" s="54">
        <f t="shared" si="9"/>
        <v>43.940000000000005</v>
      </c>
      <c r="BB35" s="54">
        <f t="shared" si="9"/>
        <v>57.122000000000007</v>
      </c>
      <c r="BC35" s="54">
        <f t="shared" si="9"/>
        <v>57.122000000000007</v>
      </c>
      <c r="BD35" s="54">
        <f t="shared" si="9"/>
        <v>57.122000000000007</v>
      </c>
      <c r="BE35" s="54">
        <f t="shared" si="9"/>
        <v>57.122000000000007</v>
      </c>
      <c r="BF35" s="54">
        <f t="shared" si="9"/>
        <v>57.122000000000007</v>
      </c>
      <c r="BG35" s="54">
        <f t="shared" si="9"/>
        <v>57.122000000000007</v>
      </c>
      <c r="BH35" s="54">
        <f t="shared" si="9"/>
        <v>57.122000000000007</v>
      </c>
      <c r="BI35" s="54">
        <f t="shared" si="9"/>
        <v>57.122000000000007</v>
      </c>
      <c r="BJ35" s="54">
        <f t="shared" si="9"/>
        <v>57.122000000000007</v>
      </c>
      <c r="BK35" s="54">
        <f t="shared" si="9"/>
        <v>57.122000000000007</v>
      </c>
      <c r="BL35" s="54">
        <f t="shared" si="9"/>
        <v>57.122000000000007</v>
      </c>
      <c r="BM35" s="54">
        <f t="shared" si="9"/>
        <v>57.122000000000007</v>
      </c>
    </row>
    <row r="36" spans="1:65" ht="15" customHeight="1" x14ac:dyDescent="0.4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4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4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10">G38+1</f>
        <v>9</v>
      </c>
      <c r="T38" s="54">
        <f t="shared" si="10"/>
        <v>9</v>
      </c>
      <c r="U38" s="54">
        <f t="shared" si="10"/>
        <v>9</v>
      </c>
      <c r="V38" s="54">
        <f t="shared" si="10"/>
        <v>9</v>
      </c>
      <c r="W38" s="54">
        <f t="shared" si="10"/>
        <v>9</v>
      </c>
      <c r="X38" s="54">
        <f t="shared" si="10"/>
        <v>9</v>
      </c>
      <c r="Y38" s="54">
        <f t="shared" si="10"/>
        <v>9</v>
      </c>
      <c r="Z38" s="54">
        <f t="shared" si="10"/>
        <v>9</v>
      </c>
      <c r="AA38" s="54">
        <f t="shared" si="10"/>
        <v>9</v>
      </c>
      <c r="AB38" s="54">
        <f t="shared" si="10"/>
        <v>9</v>
      </c>
      <c r="AC38" s="54">
        <f t="shared" si="10"/>
        <v>9</v>
      </c>
      <c r="AD38" s="54">
        <f t="shared" si="10"/>
        <v>10</v>
      </c>
      <c r="AE38" s="54">
        <f t="shared" si="10"/>
        <v>10</v>
      </c>
      <c r="AF38" s="54">
        <f t="shared" si="10"/>
        <v>10</v>
      </c>
      <c r="AG38" s="54">
        <f t="shared" si="10"/>
        <v>10</v>
      </c>
      <c r="AH38" s="54">
        <f t="shared" si="10"/>
        <v>10</v>
      </c>
      <c r="AI38" s="54">
        <f t="shared" si="10"/>
        <v>10</v>
      </c>
      <c r="AJ38" s="54">
        <f t="shared" si="10"/>
        <v>10</v>
      </c>
      <c r="AK38" s="54">
        <f t="shared" si="10"/>
        <v>10</v>
      </c>
      <c r="AL38" s="54">
        <f t="shared" si="10"/>
        <v>10</v>
      </c>
      <c r="AM38" s="54">
        <f t="shared" si="10"/>
        <v>10</v>
      </c>
      <c r="AN38" s="54">
        <f t="shared" si="10"/>
        <v>10</v>
      </c>
      <c r="AO38" s="54">
        <f t="shared" si="10"/>
        <v>10</v>
      </c>
      <c r="AP38" s="54">
        <f t="shared" si="10"/>
        <v>11</v>
      </c>
      <c r="AQ38" s="54">
        <f t="shared" si="10"/>
        <v>11</v>
      </c>
      <c r="AR38" s="54">
        <f t="shared" si="10"/>
        <v>11</v>
      </c>
      <c r="AS38" s="54">
        <f t="shared" si="10"/>
        <v>11</v>
      </c>
      <c r="AT38" s="54">
        <f t="shared" si="10"/>
        <v>11</v>
      </c>
      <c r="AU38" s="54">
        <f t="shared" si="10"/>
        <v>11</v>
      </c>
      <c r="AV38" s="54">
        <f t="shared" si="10"/>
        <v>11</v>
      </c>
      <c r="AW38" s="54">
        <f t="shared" si="10"/>
        <v>11</v>
      </c>
      <c r="AX38" s="54">
        <f t="shared" si="10"/>
        <v>11</v>
      </c>
      <c r="AY38" s="54">
        <f t="shared" si="10"/>
        <v>11</v>
      </c>
      <c r="AZ38" s="54">
        <f t="shared" si="10"/>
        <v>11</v>
      </c>
      <c r="BA38" s="54">
        <f t="shared" si="10"/>
        <v>11</v>
      </c>
      <c r="BB38" s="54">
        <f t="shared" si="10"/>
        <v>12</v>
      </c>
      <c r="BC38" s="54">
        <f t="shared" si="10"/>
        <v>12</v>
      </c>
      <c r="BD38" s="54">
        <f t="shared" si="10"/>
        <v>12</v>
      </c>
      <c r="BE38" s="54">
        <f t="shared" si="10"/>
        <v>12</v>
      </c>
      <c r="BF38" s="54">
        <f t="shared" si="10"/>
        <v>12</v>
      </c>
      <c r="BG38" s="54">
        <f t="shared" si="10"/>
        <v>12</v>
      </c>
      <c r="BH38" s="54">
        <f t="shared" si="10"/>
        <v>12</v>
      </c>
      <c r="BI38" s="54">
        <f t="shared" si="10"/>
        <v>12</v>
      </c>
      <c r="BJ38" s="54">
        <f t="shared" si="10"/>
        <v>12</v>
      </c>
      <c r="BK38" s="54">
        <f t="shared" si="10"/>
        <v>12</v>
      </c>
      <c r="BL38" s="54">
        <f t="shared" si="10"/>
        <v>12</v>
      </c>
      <c r="BM38" s="54">
        <f t="shared" si="10"/>
        <v>12</v>
      </c>
    </row>
    <row r="39" spans="1:65" ht="15" customHeight="1" x14ac:dyDescent="0.4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10"/>
        <v>5</v>
      </c>
      <c r="T39" s="54">
        <f t="shared" si="10"/>
        <v>5</v>
      </c>
      <c r="U39" s="54">
        <f t="shared" si="10"/>
        <v>5</v>
      </c>
      <c r="V39" s="54">
        <f t="shared" si="10"/>
        <v>5</v>
      </c>
      <c r="W39" s="54">
        <f t="shared" si="10"/>
        <v>5</v>
      </c>
      <c r="X39" s="54">
        <f t="shared" si="10"/>
        <v>5</v>
      </c>
      <c r="Y39" s="54">
        <f t="shared" si="10"/>
        <v>5</v>
      </c>
      <c r="Z39" s="54">
        <f t="shared" si="10"/>
        <v>5</v>
      </c>
      <c r="AA39" s="54">
        <f t="shared" si="10"/>
        <v>5</v>
      </c>
      <c r="AB39" s="54">
        <f t="shared" si="10"/>
        <v>5</v>
      </c>
      <c r="AC39" s="54">
        <f t="shared" si="10"/>
        <v>5</v>
      </c>
      <c r="AD39" s="54">
        <f t="shared" si="10"/>
        <v>6</v>
      </c>
      <c r="AE39" s="54">
        <f t="shared" si="10"/>
        <v>6</v>
      </c>
      <c r="AF39" s="54">
        <f t="shared" si="10"/>
        <v>6</v>
      </c>
      <c r="AG39" s="54">
        <f t="shared" si="10"/>
        <v>6</v>
      </c>
      <c r="AH39" s="54">
        <f t="shared" si="10"/>
        <v>6</v>
      </c>
      <c r="AI39" s="54">
        <f t="shared" si="10"/>
        <v>6</v>
      </c>
      <c r="AJ39" s="54">
        <f t="shared" si="10"/>
        <v>6</v>
      </c>
      <c r="AK39" s="54">
        <f t="shared" si="10"/>
        <v>6</v>
      </c>
      <c r="AL39" s="54">
        <f t="shared" si="10"/>
        <v>6</v>
      </c>
      <c r="AM39" s="54">
        <f t="shared" si="10"/>
        <v>6</v>
      </c>
      <c r="AN39" s="54">
        <f t="shared" si="10"/>
        <v>6</v>
      </c>
      <c r="AO39" s="54">
        <f t="shared" si="10"/>
        <v>6</v>
      </c>
      <c r="AP39" s="54">
        <f t="shared" si="10"/>
        <v>7</v>
      </c>
      <c r="AQ39" s="54">
        <f t="shared" si="10"/>
        <v>7</v>
      </c>
      <c r="AR39" s="54">
        <f t="shared" si="10"/>
        <v>7</v>
      </c>
      <c r="AS39" s="54">
        <f t="shared" si="10"/>
        <v>7</v>
      </c>
      <c r="AT39" s="54">
        <f t="shared" si="10"/>
        <v>7</v>
      </c>
      <c r="AU39" s="54">
        <f t="shared" si="10"/>
        <v>7</v>
      </c>
      <c r="AV39" s="54">
        <f t="shared" si="10"/>
        <v>7</v>
      </c>
      <c r="AW39" s="54">
        <f t="shared" si="10"/>
        <v>7</v>
      </c>
      <c r="AX39" s="54">
        <f t="shared" si="10"/>
        <v>7</v>
      </c>
      <c r="AY39" s="54">
        <f t="shared" si="10"/>
        <v>7</v>
      </c>
      <c r="AZ39" s="54">
        <f t="shared" si="10"/>
        <v>7</v>
      </c>
      <c r="BA39" s="54">
        <f t="shared" si="10"/>
        <v>7</v>
      </c>
      <c r="BB39" s="54">
        <f t="shared" si="10"/>
        <v>8</v>
      </c>
      <c r="BC39" s="54">
        <f t="shared" si="10"/>
        <v>8</v>
      </c>
      <c r="BD39" s="54">
        <f t="shared" si="10"/>
        <v>8</v>
      </c>
      <c r="BE39" s="54">
        <f t="shared" si="10"/>
        <v>8</v>
      </c>
      <c r="BF39" s="54">
        <f t="shared" si="10"/>
        <v>8</v>
      </c>
      <c r="BG39" s="54">
        <f t="shared" si="10"/>
        <v>8</v>
      </c>
      <c r="BH39" s="54">
        <f t="shared" si="10"/>
        <v>8</v>
      </c>
      <c r="BI39" s="54">
        <f t="shared" si="10"/>
        <v>8</v>
      </c>
      <c r="BJ39" s="54">
        <f t="shared" si="10"/>
        <v>8</v>
      </c>
      <c r="BK39" s="54">
        <f t="shared" si="10"/>
        <v>8</v>
      </c>
      <c r="BL39" s="54">
        <f t="shared" si="10"/>
        <v>8</v>
      </c>
      <c r="BM39" s="54">
        <f t="shared" si="10"/>
        <v>8</v>
      </c>
    </row>
    <row r="40" spans="1:65" ht="15" customHeight="1" x14ac:dyDescent="0.4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10"/>
        <v>5</v>
      </c>
      <c r="T40" s="54">
        <f t="shared" si="10"/>
        <v>5</v>
      </c>
      <c r="U40" s="54">
        <f t="shared" si="10"/>
        <v>5</v>
      </c>
      <c r="V40" s="54">
        <f t="shared" si="10"/>
        <v>5</v>
      </c>
      <c r="W40" s="54">
        <f t="shared" si="10"/>
        <v>5</v>
      </c>
      <c r="X40" s="54">
        <f t="shared" si="10"/>
        <v>5</v>
      </c>
      <c r="Y40" s="54">
        <f t="shared" si="10"/>
        <v>5</v>
      </c>
      <c r="Z40" s="54">
        <f t="shared" si="10"/>
        <v>5</v>
      </c>
      <c r="AA40" s="54">
        <f t="shared" si="10"/>
        <v>5</v>
      </c>
      <c r="AB40" s="54">
        <f t="shared" si="10"/>
        <v>5</v>
      </c>
      <c r="AC40" s="54">
        <f t="shared" si="10"/>
        <v>5</v>
      </c>
      <c r="AD40" s="54">
        <f t="shared" si="10"/>
        <v>6</v>
      </c>
      <c r="AE40" s="54">
        <f t="shared" si="10"/>
        <v>6</v>
      </c>
      <c r="AF40" s="54">
        <f t="shared" si="10"/>
        <v>6</v>
      </c>
      <c r="AG40" s="54">
        <f t="shared" si="10"/>
        <v>6</v>
      </c>
      <c r="AH40" s="54">
        <f t="shared" si="10"/>
        <v>6</v>
      </c>
      <c r="AI40" s="54">
        <f t="shared" si="10"/>
        <v>6</v>
      </c>
      <c r="AJ40" s="54">
        <f t="shared" si="10"/>
        <v>6</v>
      </c>
      <c r="AK40" s="54">
        <f t="shared" si="10"/>
        <v>6</v>
      </c>
      <c r="AL40" s="54">
        <f t="shared" si="10"/>
        <v>6</v>
      </c>
      <c r="AM40" s="54">
        <f t="shared" si="10"/>
        <v>6</v>
      </c>
      <c r="AN40" s="54">
        <f t="shared" si="10"/>
        <v>6</v>
      </c>
      <c r="AO40" s="54">
        <f t="shared" si="10"/>
        <v>6</v>
      </c>
      <c r="AP40" s="54">
        <f t="shared" si="10"/>
        <v>7</v>
      </c>
      <c r="AQ40" s="54">
        <f t="shared" si="10"/>
        <v>7</v>
      </c>
      <c r="AR40" s="54">
        <f t="shared" si="10"/>
        <v>7</v>
      </c>
      <c r="AS40" s="54">
        <f t="shared" si="10"/>
        <v>7</v>
      </c>
      <c r="AT40" s="54">
        <f t="shared" si="10"/>
        <v>7</v>
      </c>
      <c r="AU40" s="54">
        <f t="shared" si="10"/>
        <v>7</v>
      </c>
      <c r="AV40" s="54">
        <f t="shared" si="10"/>
        <v>7</v>
      </c>
      <c r="AW40" s="54">
        <f t="shared" si="10"/>
        <v>7</v>
      </c>
      <c r="AX40" s="54">
        <f t="shared" si="10"/>
        <v>7</v>
      </c>
      <c r="AY40" s="54">
        <f t="shared" si="10"/>
        <v>7</v>
      </c>
      <c r="AZ40" s="54">
        <f t="shared" si="10"/>
        <v>7</v>
      </c>
      <c r="BA40" s="54">
        <f t="shared" si="10"/>
        <v>7</v>
      </c>
      <c r="BB40" s="54">
        <f t="shared" si="10"/>
        <v>8</v>
      </c>
      <c r="BC40" s="54">
        <f t="shared" si="10"/>
        <v>8</v>
      </c>
      <c r="BD40" s="54">
        <f t="shared" si="10"/>
        <v>8</v>
      </c>
      <c r="BE40" s="54">
        <f t="shared" si="10"/>
        <v>8</v>
      </c>
      <c r="BF40" s="54">
        <f t="shared" si="10"/>
        <v>8</v>
      </c>
      <c r="BG40" s="54">
        <f t="shared" si="10"/>
        <v>8</v>
      </c>
      <c r="BH40" s="54">
        <f t="shared" si="10"/>
        <v>8</v>
      </c>
      <c r="BI40" s="54">
        <f t="shared" si="10"/>
        <v>8</v>
      </c>
      <c r="BJ40" s="54">
        <f t="shared" si="10"/>
        <v>8</v>
      </c>
      <c r="BK40" s="54">
        <f t="shared" si="10"/>
        <v>8</v>
      </c>
      <c r="BL40" s="54">
        <f t="shared" si="10"/>
        <v>8</v>
      </c>
      <c r="BM40" s="54">
        <f t="shared" si="10"/>
        <v>8</v>
      </c>
    </row>
    <row r="41" spans="1:65" ht="15" customHeight="1" x14ac:dyDescent="0.4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10"/>
        <v>6</v>
      </c>
      <c r="T41" s="54">
        <f t="shared" si="10"/>
        <v>6</v>
      </c>
      <c r="U41" s="54">
        <f t="shared" si="10"/>
        <v>6</v>
      </c>
      <c r="V41" s="54">
        <f t="shared" si="10"/>
        <v>6</v>
      </c>
      <c r="W41" s="54">
        <f t="shared" si="10"/>
        <v>6</v>
      </c>
      <c r="X41" s="54">
        <f t="shared" si="10"/>
        <v>6</v>
      </c>
      <c r="Y41" s="54">
        <f t="shared" si="10"/>
        <v>6</v>
      </c>
      <c r="Z41" s="54">
        <f t="shared" si="10"/>
        <v>6</v>
      </c>
      <c r="AA41" s="54">
        <f t="shared" si="10"/>
        <v>6</v>
      </c>
      <c r="AB41" s="54">
        <f t="shared" si="10"/>
        <v>6</v>
      </c>
      <c r="AC41" s="54">
        <f t="shared" si="10"/>
        <v>6</v>
      </c>
      <c r="AD41" s="54">
        <f t="shared" si="10"/>
        <v>7</v>
      </c>
      <c r="AE41" s="54">
        <f t="shared" si="10"/>
        <v>7</v>
      </c>
      <c r="AF41" s="54">
        <f t="shared" si="10"/>
        <v>7</v>
      </c>
      <c r="AG41" s="54">
        <f t="shared" si="10"/>
        <v>7</v>
      </c>
      <c r="AH41" s="54">
        <f t="shared" si="10"/>
        <v>7</v>
      </c>
      <c r="AI41" s="54">
        <f t="shared" si="10"/>
        <v>7</v>
      </c>
      <c r="AJ41" s="54">
        <f t="shared" si="10"/>
        <v>7</v>
      </c>
      <c r="AK41" s="54">
        <f t="shared" si="10"/>
        <v>7</v>
      </c>
      <c r="AL41" s="54">
        <f t="shared" si="10"/>
        <v>7</v>
      </c>
      <c r="AM41" s="54">
        <f t="shared" si="10"/>
        <v>7</v>
      </c>
      <c r="AN41" s="54">
        <f t="shared" si="10"/>
        <v>7</v>
      </c>
      <c r="AO41" s="54">
        <f t="shared" si="10"/>
        <v>7</v>
      </c>
      <c r="AP41" s="54">
        <f t="shared" si="10"/>
        <v>8</v>
      </c>
      <c r="AQ41" s="54">
        <f t="shared" si="10"/>
        <v>8</v>
      </c>
      <c r="AR41" s="54">
        <f t="shared" si="10"/>
        <v>8</v>
      </c>
      <c r="AS41" s="54">
        <f t="shared" si="10"/>
        <v>8</v>
      </c>
      <c r="AT41" s="54">
        <f t="shared" si="10"/>
        <v>8</v>
      </c>
      <c r="AU41" s="54">
        <f t="shared" si="10"/>
        <v>8</v>
      </c>
      <c r="AV41" s="54">
        <f t="shared" si="10"/>
        <v>8</v>
      </c>
      <c r="AW41" s="54">
        <f t="shared" si="10"/>
        <v>8</v>
      </c>
      <c r="AX41" s="54">
        <f t="shared" si="10"/>
        <v>8</v>
      </c>
      <c r="AY41" s="54">
        <f t="shared" si="10"/>
        <v>8</v>
      </c>
      <c r="AZ41" s="54">
        <f t="shared" si="10"/>
        <v>8</v>
      </c>
      <c r="BA41" s="54">
        <f t="shared" si="10"/>
        <v>8</v>
      </c>
      <c r="BB41" s="54">
        <f t="shared" si="10"/>
        <v>9</v>
      </c>
      <c r="BC41" s="54">
        <f t="shared" si="10"/>
        <v>9</v>
      </c>
      <c r="BD41" s="54">
        <f t="shared" si="10"/>
        <v>9</v>
      </c>
      <c r="BE41" s="54">
        <f t="shared" si="10"/>
        <v>9</v>
      </c>
      <c r="BF41" s="54">
        <f t="shared" si="10"/>
        <v>9</v>
      </c>
      <c r="BG41" s="54">
        <f t="shared" si="10"/>
        <v>9</v>
      </c>
      <c r="BH41" s="54">
        <f t="shared" si="10"/>
        <v>9</v>
      </c>
      <c r="BI41" s="54">
        <f t="shared" si="10"/>
        <v>9</v>
      </c>
      <c r="BJ41" s="54">
        <f t="shared" si="10"/>
        <v>9</v>
      </c>
      <c r="BK41" s="54">
        <f t="shared" si="10"/>
        <v>9</v>
      </c>
      <c r="BL41" s="54">
        <f t="shared" si="10"/>
        <v>9</v>
      </c>
      <c r="BM41" s="54">
        <f t="shared" si="10"/>
        <v>9</v>
      </c>
    </row>
    <row r="42" spans="1:65" ht="15" customHeight="1" x14ac:dyDescent="0.4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45">
      <c r="A43" s="51"/>
      <c r="B43" t="s">
        <v>400</v>
      </c>
      <c r="F43" s="43">
        <f>100%-F42</f>
        <v>0.6</v>
      </c>
      <c r="G43" s="43">
        <f t="shared" ref="G43:BM43" si="11">100%-G42</f>
        <v>0.6</v>
      </c>
      <c r="H43" s="43">
        <f t="shared" si="11"/>
        <v>0.6</v>
      </c>
      <c r="I43" s="43">
        <f t="shared" si="11"/>
        <v>0.6</v>
      </c>
      <c r="J43" s="43">
        <f t="shared" si="11"/>
        <v>0.6</v>
      </c>
      <c r="K43" s="43">
        <f t="shared" si="11"/>
        <v>0.6</v>
      </c>
      <c r="L43" s="43">
        <f t="shared" si="11"/>
        <v>0.6</v>
      </c>
      <c r="M43" s="43">
        <f t="shared" si="11"/>
        <v>0.6</v>
      </c>
      <c r="N43" s="43">
        <f t="shared" si="11"/>
        <v>0.6</v>
      </c>
      <c r="O43" s="43">
        <f t="shared" si="11"/>
        <v>0.6</v>
      </c>
      <c r="P43" s="43">
        <f t="shared" si="11"/>
        <v>0.6</v>
      </c>
      <c r="Q43" s="43">
        <f t="shared" si="11"/>
        <v>0.6</v>
      </c>
      <c r="R43" s="43">
        <f t="shared" si="11"/>
        <v>0.6</v>
      </c>
      <c r="S43" s="43">
        <f t="shared" si="11"/>
        <v>0.6</v>
      </c>
      <c r="T43" s="43">
        <f t="shared" si="11"/>
        <v>0.6</v>
      </c>
      <c r="U43" s="43">
        <f t="shared" si="11"/>
        <v>0.6</v>
      </c>
      <c r="V43" s="43">
        <f t="shared" si="11"/>
        <v>0.6</v>
      </c>
      <c r="W43" s="43">
        <f t="shared" si="11"/>
        <v>0.6</v>
      </c>
      <c r="X43" s="43">
        <f t="shared" si="11"/>
        <v>0.6</v>
      </c>
      <c r="Y43" s="43">
        <f t="shared" si="11"/>
        <v>0.6</v>
      </c>
      <c r="Z43" s="43">
        <f t="shared" si="11"/>
        <v>0.6</v>
      </c>
      <c r="AA43" s="43">
        <f t="shared" si="11"/>
        <v>0.6</v>
      </c>
      <c r="AB43" s="43">
        <f t="shared" si="11"/>
        <v>0.6</v>
      </c>
      <c r="AC43" s="43">
        <f t="shared" si="11"/>
        <v>0.6</v>
      </c>
      <c r="AD43" s="43">
        <f t="shared" si="11"/>
        <v>0.6</v>
      </c>
      <c r="AE43" s="43">
        <f t="shared" si="11"/>
        <v>0.6</v>
      </c>
      <c r="AF43" s="43">
        <f t="shared" si="11"/>
        <v>0.6</v>
      </c>
      <c r="AG43" s="43">
        <f t="shared" si="11"/>
        <v>0.6</v>
      </c>
      <c r="AH43" s="43">
        <f t="shared" si="11"/>
        <v>0.6</v>
      </c>
      <c r="AI43" s="43">
        <f t="shared" si="11"/>
        <v>0.6</v>
      </c>
      <c r="AJ43" s="43">
        <f t="shared" si="11"/>
        <v>0.6</v>
      </c>
      <c r="AK43" s="43">
        <f t="shared" si="11"/>
        <v>0.6</v>
      </c>
      <c r="AL43" s="43">
        <f t="shared" si="11"/>
        <v>0.6</v>
      </c>
      <c r="AM43" s="43">
        <f t="shared" si="11"/>
        <v>0.6</v>
      </c>
      <c r="AN43" s="43">
        <f t="shared" si="11"/>
        <v>0.6</v>
      </c>
      <c r="AO43" s="43">
        <f t="shared" si="11"/>
        <v>0.6</v>
      </c>
      <c r="AP43" s="43">
        <f t="shared" si="11"/>
        <v>0.6</v>
      </c>
      <c r="AQ43" s="43">
        <f t="shared" si="11"/>
        <v>0.6</v>
      </c>
      <c r="AR43" s="43">
        <f t="shared" si="11"/>
        <v>0.6</v>
      </c>
      <c r="AS43" s="43">
        <f t="shared" si="11"/>
        <v>0.6</v>
      </c>
      <c r="AT43" s="43">
        <f t="shared" si="11"/>
        <v>0.6</v>
      </c>
      <c r="AU43" s="43">
        <f t="shared" si="11"/>
        <v>0.6</v>
      </c>
      <c r="AV43" s="43">
        <f t="shared" si="11"/>
        <v>0.6</v>
      </c>
      <c r="AW43" s="43">
        <f t="shared" si="11"/>
        <v>0.6</v>
      </c>
      <c r="AX43" s="43">
        <f t="shared" si="11"/>
        <v>0.6</v>
      </c>
      <c r="AY43" s="43">
        <f t="shared" si="11"/>
        <v>0.6</v>
      </c>
      <c r="AZ43" s="43">
        <f t="shared" si="11"/>
        <v>0.6</v>
      </c>
      <c r="BA43" s="43">
        <f t="shared" si="11"/>
        <v>0.6</v>
      </c>
      <c r="BB43" s="43">
        <f t="shared" si="11"/>
        <v>0.6</v>
      </c>
      <c r="BC43" s="43">
        <f t="shared" si="11"/>
        <v>0.6</v>
      </c>
      <c r="BD43" s="43">
        <f t="shared" si="11"/>
        <v>0.6</v>
      </c>
      <c r="BE43" s="43">
        <f t="shared" si="11"/>
        <v>0.6</v>
      </c>
      <c r="BF43" s="43">
        <f t="shared" si="11"/>
        <v>0.6</v>
      </c>
      <c r="BG43" s="43">
        <f t="shared" si="11"/>
        <v>0.6</v>
      </c>
      <c r="BH43" s="43">
        <f t="shared" si="11"/>
        <v>0.6</v>
      </c>
      <c r="BI43" s="43">
        <f t="shared" si="11"/>
        <v>0.6</v>
      </c>
      <c r="BJ43" s="43">
        <f t="shared" si="11"/>
        <v>0.6</v>
      </c>
      <c r="BK43" s="43">
        <f t="shared" si="11"/>
        <v>0.6</v>
      </c>
      <c r="BL43" s="43">
        <f t="shared" si="11"/>
        <v>0.6</v>
      </c>
      <c r="BM43" s="43">
        <f t="shared" si="11"/>
        <v>0.6</v>
      </c>
    </row>
    <row r="44" spans="1:65" ht="15" customHeight="1" x14ac:dyDescent="0.45">
      <c r="A44" s="51"/>
    </row>
    <row r="45" spans="1:65" ht="15" customHeight="1" x14ac:dyDescent="0.45">
      <c r="A45" s="51" t="s">
        <v>187</v>
      </c>
    </row>
    <row r="46" spans="1:65" ht="15" customHeight="1" x14ac:dyDescent="0.45">
      <c r="A46" s="51"/>
      <c r="B46" t="s">
        <v>188</v>
      </c>
      <c r="F46">
        <f>F27</f>
        <v>162.00000000000003</v>
      </c>
      <c r="G46">
        <f t="shared" ref="G46:BM46" si="12">G27</f>
        <v>166.50000000000003</v>
      </c>
      <c r="H46">
        <f t="shared" si="12"/>
        <v>171.00000000000003</v>
      </c>
      <c r="I46">
        <f t="shared" si="12"/>
        <v>175.50000000000003</v>
      </c>
      <c r="J46">
        <f t="shared" si="12"/>
        <v>180.00000000000003</v>
      </c>
      <c r="K46">
        <f t="shared" si="12"/>
        <v>184.50000000000003</v>
      </c>
      <c r="L46">
        <f t="shared" si="12"/>
        <v>189.00000000000003</v>
      </c>
      <c r="M46">
        <f t="shared" si="12"/>
        <v>193.50000000000003</v>
      </c>
      <c r="N46">
        <f t="shared" si="12"/>
        <v>198.00000000000003</v>
      </c>
      <c r="O46">
        <f t="shared" si="12"/>
        <v>202.50000000000003</v>
      </c>
      <c r="P46">
        <f t="shared" si="12"/>
        <v>207.00000000000003</v>
      </c>
      <c r="Q46">
        <f t="shared" si="12"/>
        <v>211.50000000000003</v>
      </c>
      <c r="R46">
        <f t="shared" si="12"/>
        <v>226.80000000000007</v>
      </c>
      <c r="S46">
        <f t="shared" si="12"/>
        <v>231.52500000000006</v>
      </c>
      <c r="T46">
        <f t="shared" si="12"/>
        <v>236.25000000000006</v>
      </c>
      <c r="U46">
        <f t="shared" si="12"/>
        <v>240.97500000000008</v>
      </c>
      <c r="V46">
        <f t="shared" si="12"/>
        <v>245.70000000000007</v>
      </c>
      <c r="W46">
        <f t="shared" si="12"/>
        <v>250.42500000000007</v>
      </c>
      <c r="X46">
        <f t="shared" si="12"/>
        <v>250.42500000000007</v>
      </c>
      <c r="Y46">
        <f t="shared" si="12"/>
        <v>250.42500000000007</v>
      </c>
      <c r="Z46">
        <f t="shared" si="12"/>
        <v>250.42500000000007</v>
      </c>
      <c r="AA46">
        <f t="shared" si="12"/>
        <v>250.42500000000007</v>
      </c>
      <c r="AB46">
        <f t="shared" si="12"/>
        <v>250.42500000000007</v>
      </c>
      <c r="AC46">
        <f t="shared" si="12"/>
        <v>250.42500000000007</v>
      </c>
      <c r="AD46">
        <f t="shared" si="12"/>
        <v>262.80450000000008</v>
      </c>
      <c r="AE46">
        <f t="shared" si="12"/>
        <v>262.80450000000008</v>
      </c>
      <c r="AF46">
        <f t="shared" si="12"/>
        <v>262.80450000000008</v>
      </c>
      <c r="AG46">
        <f t="shared" si="12"/>
        <v>262.80450000000008</v>
      </c>
      <c r="AH46">
        <f t="shared" si="12"/>
        <v>262.80450000000008</v>
      </c>
      <c r="AI46">
        <f t="shared" si="12"/>
        <v>262.80450000000008</v>
      </c>
      <c r="AJ46">
        <f t="shared" si="12"/>
        <v>262.80450000000008</v>
      </c>
      <c r="AK46">
        <f t="shared" si="12"/>
        <v>262.80450000000008</v>
      </c>
      <c r="AL46">
        <f t="shared" si="12"/>
        <v>262.80450000000008</v>
      </c>
      <c r="AM46">
        <f t="shared" si="12"/>
        <v>262.80450000000008</v>
      </c>
      <c r="AN46">
        <f t="shared" si="12"/>
        <v>262.80450000000008</v>
      </c>
      <c r="AO46">
        <f t="shared" si="12"/>
        <v>262.80450000000008</v>
      </c>
      <c r="AP46">
        <f t="shared" si="12"/>
        <v>270.68863500000009</v>
      </c>
      <c r="AQ46">
        <f t="shared" si="12"/>
        <v>270.68863500000009</v>
      </c>
      <c r="AR46">
        <f t="shared" si="12"/>
        <v>270.68863500000009</v>
      </c>
      <c r="AS46">
        <f t="shared" si="12"/>
        <v>270.68863500000009</v>
      </c>
      <c r="AT46">
        <f t="shared" si="12"/>
        <v>270.68863500000009</v>
      </c>
      <c r="AU46">
        <f t="shared" si="12"/>
        <v>270.68863500000009</v>
      </c>
      <c r="AV46">
        <f t="shared" si="12"/>
        <v>270.68863500000009</v>
      </c>
      <c r="AW46">
        <f t="shared" si="12"/>
        <v>270.68863500000009</v>
      </c>
      <c r="AX46">
        <f t="shared" si="12"/>
        <v>270.68863500000009</v>
      </c>
      <c r="AY46">
        <f t="shared" si="12"/>
        <v>270.68863500000009</v>
      </c>
      <c r="AZ46">
        <f t="shared" si="12"/>
        <v>270.68863500000009</v>
      </c>
      <c r="BA46">
        <f t="shared" si="12"/>
        <v>270.68863500000009</v>
      </c>
      <c r="BB46">
        <f t="shared" si="12"/>
        <v>276.10240770000007</v>
      </c>
      <c r="BC46">
        <f t="shared" si="12"/>
        <v>276.10240770000007</v>
      </c>
      <c r="BD46">
        <f t="shared" si="12"/>
        <v>276.10240770000007</v>
      </c>
      <c r="BE46">
        <f t="shared" si="12"/>
        <v>276.10240770000007</v>
      </c>
      <c r="BF46">
        <f t="shared" si="12"/>
        <v>276.10240770000007</v>
      </c>
      <c r="BG46">
        <f t="shared" si="12"/>
        <v>276.10240770000007</v>
      </c>
      <c r="BH46">
        <f t="shared" si="12"/>
        <v>276.10240770000007</v>
      </c>
      <c r="BI46">
        <f t="shared" si="12"/>
        <v>276.10240770000007</v>
      </c>
      <c r="BJ46">
        <f t="shared" si="12"/>
        <v>276.10240770000007</v>
      </c>
      <c r="BK46">
        <f t="shared" si="12"/>
        <v>276.10240770000007</v>
      </c>
      <c r="BL46">
        <f t="shared" si="12"/>
        <v>276.10240770000007</v>
      </c>
      <c r="BM46">
        <f t="shared" si="12"/>
        <v>276.10240770000007</v>
      </c>
    </row>
    <row r="47" spans="1:65" ht="15" customHeight="1" x14ac:dyDescent="0.45">
      <c r="A47" s="51"/>
      <c r="B47" t="s">
        <v>189</v>
      </c>
      <c r="F47">
        <f>Revenue_Forecast!F128*Expense_Breakdown!F34</f>
        <v>17.944513999999998</v>
      </c>
      <c r="G47">
        <f>Revenue_Forecast!G128*Expense_Breakdown!G34</f>
        <v>18.479503018666666</v>
      </c>
      <c r="H47">
        <f>Revenue_Forecast!H128*Expense_Breakdown!H34</f>
        <v>19.029471729856002</v>
      </c>
      <c r="I47">
        <f>Revenue_Forecast!I128*Expense_Breakdown!I34</f>
        <v>19.59483956495864</v>
      </c>
      <c r="J47">
        <f>Revenue_Forecast!J128*Expense_Breakdown!J34</f>
        <v>20.176037699444148</v>
      </c>
      <c r="K47">
        <f>Revenue_Forecast!K128*Expense_Breakdown!K34</f>
        <v>20.773509381695249</v>
      </c>
      <c r="L47">
        <f>Revenue_Forecast!L128*Expense_Breakdown!L34</f>
        <v>21.387710271049382</v>
      </c>
      <c r="M47">
        <f>Revenue_Forecast!M128*Expense_Breakdown!M34</f>
        <v>22.019108785305431</v>
      </c>
      <c r="N47">
        <f>Revenue_Forecast!N128*Expense_Breakdown!N34</f>
        <v>22.668186457960648</v>
      </c>
      <c r="O47">
        <f>Revenue_Forecast!O128*Expense_Breakdown!O34</f>
        <v>23.335438305450211</v>
      </c>
      <c r="P47">
        <f>Revenue_Forecast!P128*Expense_Breakdown!P34</f>
        <v>24.021373204669487</v>
      </c>
      <c r="Q47">
        <f>Revenue_Forecast!Q128*Expense_Breakdown!Q34</f>
        <v>24.726514281066898</v>
      </c>
      <c r="R47">
        <f>Revenue_Forecast!R128*Expense_Breakdown!R34</f>
        <v>25.333864378300728</v>
      </c>
      <c r="S47">
        <f>Revenue_Forecast!S128*Expense_Breakdown!S34</f>
        <v>25.955183527770938</v>
      </c>
      <c r="T47">
        <f>Revenue_Forecast!T128*Expense_Breakdown!T34</f>
        <v>26.590793017678962</v>
      </c>
      <c r="U47">
        <f>Revenue_Forecast!U128*Expense_Breakdown!U34</f>
        <v>27.241021525854872</v>
      </c>
      <c r="V47">
        <f>Revenue_Forecast!V128*Expense_Breakdown!V34</f>
        <v>27.906205289718823</v>
      </c>
      <c r="W47">
        <f>Revenue_Forecast!W128*Expense_Breakdown!W34</f>
        <v>28.586688280151648</v>
      </c>
      <c r="X47">
        <f>Revenue_Forecast!X128*Expense_Breakdown!X34</f>
        <v>29.282822379364426</v>
      </c>
      <c r="Y47">
        <f>Revenue_Forecast!Y128*Expense_Breakdown!Y34</f>
        <v>29.994967562859099</v>
      </c>
      <c r="Z47">
        <f>Revenue_Forecast!Z128*Expense_Breakdown!Z34</f>
        <v>30.723492085574151</v>
      </c>
      <c r="AA47">
        <f>Revenue_Forecast!AA128*Expense_Breakdown!AA34</f>
        <v>31.468772672311644</v>
      </c>
      <c r="AB47">
        <f>Revenue_Forecast!AB128*Expense_Breakdown!AB34</f>
        <v>32.231194712544102</v>
      </c>
      <c r="AC47">
        <f>Revenue_Forecast!AC128*Expense_Breakdown!AC34</f>
        <v>33.011152459701904</v>
      </c>
      <c r="AD47">
        <f>Revenue_Forecast!AD128*Expense_Breakdown!AD34</f>
        <v>33.648082233410044</v>
      </c>
      <c r="AE47">
        <f>Revenue_Forecast!AE128*Expense_Breakdown!AE34</f>
        <v>34.296476743044927</v>
      </c>
      <c r="AF47">
        <f>Revenue_Forecast!AF128*Expense_Breakdown!AF34</f>
        <v>34.95654235385323</v>
      </c>
      <c r="AG47">
        <f>Revenue_Forecast!AG128*Expense_Breakdown!AG34</f>
        <v>35.628489145656083</v>
      </c>
      <c r="AH47">
        <f>Revenue_Forecast!AH128*Expense_Breakdown!AH34</f>
        <v>36.312530979711397</v>
      </c>
      <c r="AI47">
        <f>Revenue_Forecast!AI128*Expense_Breakdown!AI34</f>
        <v>37.008885566779703</v>
      </c>
      <c r="AJ47">
        <f>Revenue_Forecast!AJ128*Expense_Breakdown!AJ34</f>
        <v>37.717774536415234</v>
      </c>
      <c r="AK47">
        <f>Revenue_Forecast!AK128*Expense_Breakdown!AK34</f>
        <v>38.439423507504209</v>
      </c>
      <c r="AL47">
        <f>Revenue_Forecast!AL128*Expense_Breakdown!AL34</f>
        <v>39.174062160072786</v>
      </c>
      <c r="AM47">
        <f>Revenue_Forecast!AM128*Expense_Breakdown!AM34</f>
        <v>39.921924308387595</v>
      </c>
      <c r="AN47">
        <f>Revenue_Forecast!AN128*Expense_Breakdown!AN34</f>
        <v>40.683247975372076</v>
      </c>
      <c r="AO47">
        <f>Revenue_Forecast!AO128*Expense_Breakdown!AO34</f>
        <v>41.458275468362274</v>
      </c>
      <c r="AP47">
        <f>Revenue_Forecast!AP128*Expense_Breakdown!AP34</f>
        <v>42.263033015983574</v>
      </c>
      <c r="AQ47">
        <f>Revenue_Forecast!AQ128*Expense_Breakdown!AQ34</f>
        <v>43.082276199462058</v>
      </c>
      <c r="AR47">
        <f>Revenue_Forecast!AR128*Expense_Breakdown!AR34</f>
        <v>43.916265760243157</v>
      </c>
      <c r="AS47">
        <f>Revenue_Forecast!AS128*Expense_Breakdown!AS34</f>
        <v>44.765267133118314</v>
      </c>
      <c r="AT47">
        <f>Revenue_Forecast!AT128*Expense_Breakdown!AT34</f>
        <v>45.629550530705217</v>
      </c>
      <c r="AU47">
        <f>Revenue_Forecast!AU128*Expense_Breakdown!AU34</f>
        <v>46.5093910294487</v>
      </c>
      <c r="AV47">
        <f>Revenue_Forecast!AV128*Expense_Breakdown!AV34</f>
        <v>47.405068657169551</v>
      </c>
      <c r="AW47">
        <f>Revenue_Forecast!AW128*Expense_Breakdown!AW34</f>
        <v>48.316868482189385</v>
      </c>
      <c r="AX47">
        <f>Revenue_Forecast!AX128*Expense_Breakdown!AX34</f>
        <v>49.245080704059575</v>
      </c>
      <c r="AY47">
        <f>Revenue_Forecast!AY128*Expense_Breakdown!AY34</f>
        <v>50.190000745923427</v>
      </c>
      <c r="AZ47">
        <f>Revenue_Forecast!AZ128*Expense_Breakdown!AZ34</f>
        <v>51.151929348540826</v>
      </c>
      <c r="BA47">
        <f>Revenue_Forecast!BA128*Expense_Breakdown!BA34</f>
        <v>52.131172666005341</v>
      </c>
      <c r="BB47">
        <f>Revenue_Forecast!BB128*Expense_Breakdown!BB34</f>
        <v>53.1479797571278</v>
      </c>
      <c r="BC47">
        <f>Revenue_Forecast!BC128*Expense_Breakdown!BC34</f>
        <v>54.183089375890461</v>
      </c>
      <c r="BD47">
        <f>Revenue_Forecast!BD128*Expense_Breakdown!BD34</f>
        <v>55.236830967790837</v>
      </c>
      <c r="BE47">
        <f>Revenue_Forecast!BE128*Expense_Breakdown!BE34</f>
        <v>56.309539908345435</v>
      </c>
      <c r="BF47">
        <f>Revenue_Forecast!BF128*Expense_Breakdown!BF34</f>
        <v>57.401557609830007</v>
      </c>
      <c r="BG47">
        <f>Revenue_Forecast!BG128*Expense_Breakdown!BG34</f>
        <v>58.513231629941302</v>
      </c>
      <c r="BH47">
        <f>Revenue_Forecast!BH128*Expense_Breakdown!BH34</f>
        <v>59.6449157824146</v>
      </c>
      <c r="BI47">
        <f>Revenue_Forecast!BI128*Expense_Breakdown!BI34</f>
        <v>60.796970249632423</v>
      </c>
      <c r="BJ47">
        <f>Revenue_Forecast!BJ128*Expense_Breakdown!BJ34</f>
        <v>61.969761697260168</v>
      </c>
      <c r="BK47">
        <f>Revenue_Forecast!BK128*Expense_Breakdown!BK34</f>
        <v>63.163663390945203</v>
      </c>
      <c r="BL47">
        <f>Revenue_Forecast!BL128*Expense_Breakdown!BL34</f>
        <v>64.379055315116574</v>
      </c>
      <c r="BM47">
        <f>Revenue_Forecast!BM128*Expense_Breakdown!BM34</f>
        <v>65.616324293923029</v>
      </c>
    </row>
    <row r="48" spans="1:65" ht="15" customHeight="1" x14ac:dyDescent="0.45">
      <c r="A48" s="51"/>
      <c r="B48" t="s">
        <v>190</v>
      </c>
      <c r="F48">
        <f>F35</f>
        <v>20</v>
      </c>
      <c r="G48">
        <f t="shared" ref="G48:BM48" si="13">G35</f>
        <v>20</v>
      </c>
      <c r="H48">
        <f t="shared" si="13"/>
        <v>20</v>
      </c>
      <c r="I48">
        <f t="shared" si="13"/>
        <v>20</v>
      </c>
      <c r="J48">
        <f t="shared" si="13"/>
        <v>20</v>
      </c>
      <c r="K48">
        <f t="shared" si="13"/>
        <v>20</v>
      </c>
      <c r="L48">
        <f t="shared" si="13"/>
        <v>20</v>
      </c>
      <c r="M48">
        <f t="shared" si="13"/>
        <v>20</v>
      </c>
      <c r="N48">
        <f t="shared" si="13"/>
        <v>20</v>
      </c>
      <c r="O48">
        <f t="shared" si="13"/>
        <v>20</v>
      </c>
      <c r="P48">
        <f t="shared" si="13"/>
        <v>20</v>
      </c>
      <c r="Q48">
        <f t="shared" si="13"/>
        <v>20</v>
      </c>
      <c r="R48">
        <f t="shared" si="13"/>
        <v>26</v>
      </c>
      <c r="S48">
        <f t="shared" si="13"/>
        <v>26</v>
      </c>
      <c r="T48">
        <f t="shared" si="13"/>
        <v>26</v>
      </c>
      <c r="U48">
        <f t="shared" si="13"/>
        <v>26</v>
      </c>
      <c r="V48">
        <f t="shared" si="13"/>
        <v>26</v>
      </c>
      <c r="W48">
        <f t="shared" si="13"/>
        <v>26</v>
      </c>
      <c r="X48">
        <f t="shared" si="13"/>
        <v>26</v>
      </c>
      <c r="Y48">
        <f t="shared" si="13"/>
        <v>26</v>
      </c>
      <c r="Z48">
        <f t="shared" si="13"/>
        <v>26</v>
      </c>
      <c r="AA48">
        <f t="shared" si="13"/>
        <v>26</v>
      </c>
      <c r="AB48">
        <f t="shared" si="13"/>
        <v>26</v>
      </c>
      <c r="AC48">
        <f t="shared" si="13"/>
        <v>26</v>
      </c>
      <c r="AD48">
        <f t="shared" si="13"/>
        <v>33.800000000000004</v>
      </c>
      <c r="AE48">
        <f t="shared" si="13"/>
        <v>33.800000000000004</v>
      </c>
      <c r="AF48">
        <f t="shared" si="13"/>
        <v>33.800000000000004</v>
      </c>
      <c r="AG48">
        <f t="shared" si="13"/>
        <v>33.800000000000004</v>
      </c>
      <c r="AH48">
        <f t="shared" si="13"/>
        <v>33.800000000000004</v>
      </c>
      <c r="AI48">
        <f t="shared" si="13"/>
        <v>33.800000000000004</v>
      </c>
      <c r="AJ48">
        <f t="shared" si="13"/>
        <v>33.800000000000004</v>
      </c>
      <c r="AK48">
        <f t="shared" si="13"/>
        <v>33.800000000000004</v>
      </c>
      <c r="AL48">
        <f t="shared" si="13"/>
        <v>33.800000000000004</v>
      </c>
      <c r="AM48">
        <f t="shared" si="13"/>
        <v>33.800000000000004</v>
      </c>
      <c r="AN48">
        <f t="shared" si="13"/>
        <v>33.800000000000004</v>
      </c>
      <c r="AO48">
        <f t="shared" si="13"/>
        <v>33.800000000000004</v>
      </c>
      <c r="AP48">
        <f t="shared" si="13"/>
        <v>43.940000000000005</v>
      </c>
      <c r="AQ48">
        <f t="shared" si="13"/>
        <v>43.940000000000005</v>
      </c>
      <c r="AR48">
        <f t="shared" si="13"/>
        <v>43.940000000000005</v>
      </c>
      <c r="AS48">
        <f t="shared" si="13"/>
        <v>43.940000000000005</v>
      </c>
      <c r="AT48">
        <f t="shared" si="13"/>
        <v>43.940000000000005</v>
      </c>
      <c r="AU48">
        <f t="shared" si="13"/>
        <v>43.940000000000005</v>
      </c>
      <c r="AV48">
        <f t="shared" si="13"/>
        <v>43.940000000000005</v>
      </c>
      <c r="AW48">
        <f t="shared" si="13"/>
        <v>43.940000000000005</v>
      </c>
      <c r="AX48">
        <f t="shared" si="13"/>
        <v>43.940000000000005</v>
      </c>
      <c r="AY48">
        <f t="shared" si="13"/>
        <v>43.940000000000005</v>
      </c>
      <c r="AZ48">
        <f t="shared" si="13"/>
        <v>43.940000000000005</v>
      </c>
      <c r="BA48">
        <f t="shared" si="13"/>
        <v>43.940000000000005</v>
      </c>
      <c r="BB48">
        <f t="shared" si="13"/>
        <v>57.122000000000007</v>
      </c>
      <c r="BC48">
        <f t="shared" si="13"/>
        <v>57.122000000000007</v>
      </c>
      <c r="BD48">
        <f t="shared" si="13"/>
        <v>57.122000000000007</v>
      </c>
      <c r="BE48">
        <f t="shared" si="13"/>
        <v>57.122000000000007</v>
      </c>
      <c r="BF48">
        <f t="shared" si="13"/>
        <v>57.122000000000007</v>
      </c>
      <c r="BG48">
        <f t="shared" si="13"/>
        <v>57.122000000000007</v>
      </c>
      <c r="BH48">
        <f t="shared" si="13"/>
        <v>57.122000000000007</v>
      </c>
      <c r="BI48">
        <f t="shared" si="13"/>
        <v>57.122000000000007</v>
      </c>
      <c r="BJ48">
        <f t="shared" si="13"/>
        <v>57.122000000000007</v>
      </c>
      <c r="BK48">
        <f t="shared" si="13"/>
        <v>57.122000000000007</v>
      </c>
      <c r="BL48">
        <f t="shared" si="13"/>
        <v>57.122000000000007</v>
      </c>
      <c r="BM48">
        <f t="shared" si="13"/>
        <v>57.122000000000007</v>
      </c>
    </row>
    <row r="49" spans="1:65" ht="15" customHeight="1" x14ac:dyDescent="0.45">
      <c r="A49" s="51"/>
      <c r="B49" t="s">
        <v>90</v>
      </c>
      <c r="F49">
        <f>SUM(F46:F48)</f>
        <v>199.94451400000003</v>
      </c>
      <c r="G49">
        <f t="shared" ref="G49:BM49" si="14">SUM(G46:G48)</f>
        <v>204.97950301866669</v>
      </c>
      <c r="H49">
        <f t="shared" si="14"/>
        <v>210.02947172985603</v>
      </c>
      <c r="I49">
        <f t="shared" si="14"/>
        <v>215.09483956495868</v>
      </c>
      <c r="J49">
        <f t="shared" si="14"/>
        <v>220.17603769944418</v>
      </c>
      <c r="K49">
        <f t="shared" si="14"/>
        <v>225.27350938169528</v>
      </c>
      <c r="L49">
        <f t="shared" si="14"/>
        <v>230.3877102710494</v>
      </c>
      <c r="M49">
        <f t="shared" si="14"/>
        <v>235.51910878530546</v>
      </c>
      <c r="N49">
        <f t="shared" si="14"/>
        <v>240.66818645796067</v>
      </c>
      <c r="O49">
        <f t="shared" si="14"/>
        <v>245.83543830545023</v>
      </c>
      <c r="P49">
        <f t="shared" si="14"/>
        <v>251.02137320466952</v>
      </c>
      <c r="Q49">
        <f t="shared" si="14"/>
        <v>256.2265142810669</v>
      </c>
      <c r="R49">
        <f t="shared" si="14"/>
        <v>278.13386437830081</v>
      </c>
      <c r="S49">
        <f t="shared" si="14"/>
        <v>283.48018352777098</v>
      </c>
      <c r="T49">
        <f t="shared" si="14"/>
        <v>288.840793017679</v>
      </c>
      <c r="U49">
        <f t="shared" si="14"/>
        <v>294.21602152585496</v>
      </c>
      <c r="V49">
        <f t="shared" si="14"/>
        <v>299.6062052897189</v>
      </c>
      <c r="W49">
        <f t="shared" si="14"/>
        <v>305.0116882801517</v>
      </c>
      <c r="X49">
        <f t="shared" si="14"/>
        <v>305.70782237936447</v>
      </c>
      <c r="Y49">
        <f t="shared" si="14"/>
        <v>306.41996756285914</v>
      </c>
      <c r="Z49">
        <f t="shared" si="14"/>
        <v>307.14849208557422</v>
      </c>
      <c r="AA49">
        <f t="shared" si="14"/>
        <v>307.89377267231168</v>
      </c>
      <c r="AB49">
        <f t="shared" si="14"/>
        <v>308.65619471254416</v>
      </c>
      <c r="AC49">
        <f t="shared" si="14"/>
        <v>309.43615245970199</v>
      </c>
      <c r="AD49">
        <f t="shared" si="14"/>
        <v>330.25258223341012</v>
      </c>
      <c r="AE49">
        <f t="shared" si="14"/>
        <v>330.90097674304502</v>
      </c>
      <c r="AF49">
        <f t="shared" si="14"/>
        <v>331.56104235385334</v>
      </c>
      <c r="AG49">
        <f t="shared" si="14"/>
        <v>332.23298914565618</v>
      </c>
      <c r="AH49">
        <f t="shared" si="14"/>
        <v>332.91703097971146</v>
      </c>
      <c r="AI49">
        <f t="shared" si="14"/>
        <v>333.61338556677981</v>
      </c>
      <c r="AJ49">
        <f t="shared" si="14"/>
        <v>334.32227453641531</v>
      </c>
      <c r="AK49">
        <f t="shared" si="14"/>
        <v>335.0439235075043</v>
      </c>
      <c r="AL49">
        <f t="shared" si="14"/>
        <v>335.77856216007285</v>
      </c>
      <c r="AM49">
        <f t="shared" si="14"/>
        <v>336.52642430838767</v>
      </c>
      <c r="AN49">
        <f t="shared" si="14"/>
        <v>337.28774797537216</v>
      </c>
      <c r="AO49">
        <f t="shared" si="14"/>
        <v>338.06277546836236</v>
      </c>
      <c r="AP49">
        <f t="shared" si="14"/>
        <v>356.89166801598367</v>
      </c>
      <c r="AQ49">
        <f t="shared" si="14"/>
        <v>357.71091119946215</v>
      </c>
      <c r="AR49">
        <f t="shared" si="14"/>
        <v>358.54490076024325</v>
      </c>
      <c r="AS49">
        <f t="shared" si="14"/>
        <v>359.39390213311839</v>
      </c>
      <c r="AT49">
        <f t="shared" si="14"/>
        <v>360.2581855307053</v>
      </c>
      <c r="AU49">
        <f t="shared" si="14"/>
        <v>361.13802602944878</v>
      </c>
      <c r="AV49">
        <f t="shared" si="14"/>
        <v>362.03370365716961</v>
      </c>
      <c r="AW49">
        <f t="shared" si="14"/>
        <v>362.94550348218945</v>
      </c>
      <c r="AX49">
        <f t="shared" si="14"/>
        <v>363.87371570405963</v>
      </c>
      <c r="AY49">
        <f t="shared" si="14"/>
        <v>364.81863574592353</v>
      </c>
      <c r="AZ49">
        <f t="shared" si="14"/>
        <v>365.78056434854091</v>
      </c>
      <c r="BA49">
        <f t="shared" si="14"/>
        <v>366.75980766600543</v>
      </c>
      <c r="BB49">
        <f t="shared" si="14"/>
        <v>386.3723874571279</v>
      </c>
      <c r="BC49">
        <f t="shared" si="14"/>
        <v>387.40749707589055</v>
      </c>
      <c r="BD49">
        <f t="shared" si="14"/>
        <v>388.46123866779095</v>
      </c>
      <c r="BE49">
        <f t="shared" si="14"/>
        <v>389.5339476083455</v>
      </c>
      <c r="BF49">
        <f t="shared" si="14"/>
        <v>390.62596530983006</v>
      </c>
      <c r="BG49">
        <f t="shared" si="14"/>
        <v>391.73763932994137</v>
      </c>
      <c r="BH49">
        <f t="shared" si="14"/>
        <v>392.8693234824147</v>
      </c>
      <c r="BI49">
        <f t="shared" si="14"/>
        <v>394.02137794963249</v>
      </c>
      <c r="BJ49">
        <f t="shared" si="14"/>
        <v>395.19416939726028</v>
      </c>
      <c r="BK49">
        <f t="shared" si="14"/>
        <v>396.38807109094529</v>
      </c>
      <c r="BL49">
        <f t="shared" si="14"/>
        <v>397.60346301511669</v>
      </c>
      <c r="BM49">
        <f t="shared" si="14"/>
        <v>398.8407319939231</v>
      </c>
    </row>
    <row r="50" spans="1:65" ht="15" customHeight="1" x14ac:dyDescent="0.45">
      <c r="A50" s="51"/>
    </row>
    <row r="51" spans="1:65" ht="15" customHeight="1" x14ac:dyDescent="0.45">
      <c r="A51" s="51" t="s">
        <v>191</v>
      </c>
    </row>
    <row r="52" spans="1:65" ht="15" customHeight="1" x14ac:dyDescent="0.45">
      <c r="A52" s="51"/>
      <c r="B52" t="s">
        <v>192</v>
      </c>
      <c r="F52">
        <f>F28</f>
        <v>85.503600000000006</v>
      </c>
      <c r="G52">
        <f t="shared" ref="G52:BM52" si="15">G28</f>
        <v>89.575199999999995</v>
      </c>
      <c r="H52">
        <f t="shared" si="15"/>
        <v>93.646799999999999</v>
      </c>
      <c r="I52">
        <f t="shared" si="15"/>
        <v>97.718400000000003</v>
      </c>
      <c r="J52">
        <f t="shared" si="15"/>
        <v>101.79</v>
      </c>
      <c r="K52">
        <f t="shared" si="15"/>
        <v>105.86160000000001</v>
      </c>
      <c r="L52">
        <f t="shared" si="15"/>
        <v>109.9332</v>
      </c>
      <c r="M52">
        <f t="shared" si="15"/>
        <v>114.0048</v>
      </c>
      <c r="N52">
        <f t="shared" si="15"/>
        <v>118.07640000000001</v>
      </c>
      <c r="O52">
        <f t="shared" si="15"/>
        <v>122.148</v>
      </c>
      <c r="P52">
        <f t="shared" si="15"/>
        <v>126.2196</v>
      </c>
      <c r="Q52">
        <f t="shared" si="15"/>
        <v>130.2912</v>
      </c>
      <c r="R52">
        <f t="shared" si="15"/>
        <v>141.08094000000003</v>
      </c>
      <c r="S52">
        <f t="shared" si="15"/>
        <v>145.35612000000003</v>
      </c>
      <c r="T52">
        <f t="shared" si="15"/>
        <v>149.63130000000001</v>
      </c>
      <c r="U52">
        <f t="shared" si="15"/>
        <v>153.90648000000002</v>
      </c>
      <c r="V52">
        <f t="shared" si="15"/>
        <v>158.18166000000002</v>
      </c>
      <c r="W52">
        <f t="shared" si="15"/>
        <v>158.18166000000002</v>
      </c>
      <c r="X52">
        <f t="shared" si="15"/>
        <v>158.18166000000002</v>
      </c>
      <c r="Y52">
        <f t="shared" si="15"/>
        <v>158.18166000000002</v>
      </c>
      <c r="Z52">
        <f t="shared" si="15"/>
        <v>158.18166000000002</v>
      </c>
      <c r="AA52">
        <f t="shared" si="15"/>
        <v>158.18166000000002</v>
      </c>
      <c r="AB52">
        <f t="shared" si="15"/>
        <v>158.18166000000002</v>
      </c>
      <c r="AC52">
        <f t="shared" si="15"/>
        <v>158.18166000000002</v>
      </c>
      <c r="AD52">
        <f t="shared" si="15"/>
        <v>162.92710980000004</v>
      </c>
      <c r="AE52">
        <f t="shared" si="15"/>
        <v>162.92710980000004</v>
      </c>
      <c r="AF52">
        <f t="shared" si="15"/>
        <v>162.92710980000004</v>
      </c>
      <c r="AG52">
        <f t="shared" si="15"/>
        <v>162.92710980000004</v>
      </c>
      <c r="AH52">
        <f t="shared" si="15"/>
        <v>162.92710980000004</v>
      </c>
      <c r="AI52">
        <f t="shared" si="15"/>
        <v>162.92710980000004</v>
      </c>
      <c r="AJ52">
        <f t="shared" si="15"/>
        <v>162.92710980000004</v>
      </c>
      <c r="AK52">
        <f t="shared" si="15"/>
        <v>162.92710980000004</v>
      </c>
      <c r="AL52">
        <f t="shared" si="15"/>
        <v>162.92710980000004</v>
      </c>
      <c r="AM52">
        <f t="shared" si="15"/>
        <v>162.92710980000004</v>
      </c>
      <c r="AN52">
        <f t="shared" si="15"/>
        <v>162.92710980000004</v>
      </c>
      <c r="AO52">
        <f t="shared" si="15"/>
        <v>162.92710980000004</v>
      </c>
      <c r="AP52">
        <f t="shared" si="15"/>
        <v>167.81492309400005</v>
      </c>
      <c r="AQ52">
        <f t="shared" si="15"/>
        <v>167.81492309400005</v>
      </c>
      <c r="AR52">
        <f t="shared" si="15"/>
        <v>167.81492309400005</v>
      </c>
      <c r="AS52">
        <f t="shared" si="15"/>
        <v>167.81492309400005</v>
      </c>
      <c r="AT52">
        <f t="shared" si="15"/>
        <v>167.81492309400005</v>
      </c>
      <c r="AU52">
        <f t="shared" si="15"/>
        <v>167.81492309400005</v>
      </c>
      <c r="AV52">
        <f t="shared" si="15"/>
        <v>167.81492309400005</v>
      </c>
      <c r="AW52">
        <f t="shared" si="15"/>
        <v>167.81492309400005</v>
      </c>
      <c r="AX52">
        <f t="shared" si="15"/>
        <v>167.81492309400005</v>
      </c>
      <c r="AY52">
        <f t="shared" si="15"/>
        <v>167.81492309400005</v>
      </c>
      <c r="AZ52">
        <f t="shared" si="15"/>
        <v>167.81492309400005</v>
      </c>
      <c r="BA52">
        <f t="shared" si="15"/>
        <v>167.81492309400005</v>
      </c>
      <c r="BB52">
        <f t="shared" si="15"/>
        <v>171.17122155588007</v>
      </c>
      <c r="BC52">
        <f t="shared" si="15"/>
        <v>171.17122155588007</v>
      </c>
      <c r="BD52">
        <f t="shared" si="15"/>
        <v>171.17122155588007</v>
      </c>
      <c r="BE52">
        <f t="shared" si="15"/>
        <v>171.17122155588007</v>
      </c>
      <c r="BF52">
        <f t="shared" si="15"/>
        <v>171.17122155588007</v>
      </c>
      <c r="BG52">
        <f t="shared" si="15"/>
        <v>171.17122155588007</v>
      </c>
      <c r="BH52">
        <f t="shared" si="15"/>
        <v>171.17122155588007</v>
      </c>
      <c r="BI52">
        <f t="shared" si="15"/>
        <v>171.17122155588007</v>
      </c>
      <c r="BJ52">
        <f t="shared" si="15"/>
        <v>171.17122155588007</v>
      </c>
      <c r="BK52">
        <f t="shared" si="15"/>
        <v>171.17122155588007</v>
      </c>
      <c r="BL52">
        <f t="shared" si="15"/>
        <v>171.17122155588007</v>
      </c>
      <c r="BM52">
        <f t="shared" si="15"/>
        <v>171.17122155588007</v>
      </c>
    </row>
    <row r="53" spans="1:65" ht="15" customHeight="1" x14ac:dyDescent="0.45">
      <c r="A53" s="51"/>
      <c r="B53" t="s">
        <v>193</v>
      </c>
      <c r="F53">
        <f ca="1">Revenue_Forecast!F131*Expense_Breakdown!F36</f>
        <v>134.70338325980157</v>
      </c>
      <c r="G53">
        <f ca="1">Revenue_Forecast!G131*Expense_Breakdown!G36</f>
        <v>137.48229394725897</v>
      </c>
      <c r="H53">
        <f ca="1">Revenue_Forecast!H131*Expense_Breakdown!H36</f>
        <v>140.33768937005098</v>
      </c>
      <c r="I53">
        <f ca="1">Revenue_Forecast!I131*Expense_Breakdown!I36</f>
        <v>143.27174243864147</v>
      </c>
      <c r="J53">
        <f ca="1">Revenue_Forecast!J131*Expense_Breakdown!J36</f>
        <v>146.28668815729989</v>
      </c>
      <c r="K53">
        <f ca="1">Revenue_Forecast!K131*Expense_Breakdown!K36</f>
        <v>149.38482540686968</v>
      </c>
      <c r="L53">
        <f ca="1">Revenue_Forecast!L131*Expense_Breakdown!L36</f>
        <v>152.56851877900036</v>
      </c>
      <c r="M53">
        <f ca="1">Revenue_Forecast!M131*Expense_Breakdown!M36</f>
        <v>155.84020046333706</v>
      </c>
      <c r="N53">
        <f ca="1">Revenue_Forecast!N131*Expense_Breakdown!N36</f>
        <v>159.20237218920778</v>
      </c>
      <c r="O53">
        <f ca="1">Revenue_Forecast!O131*Expense_Breakdown!O36</f>
        <v>162.65760722339101</v>
      </c>
      <c r="P53">
        <f ca="1">Revenue_Forecast!P131*Expense_Breakdown!P36</f>
        <v>166.20855242559463</v>
      </c>
      <c r="Q53">
        <f ca="1">Revenue_Forecast!Q131*Expense_Breakdown!Q36</f>
        <v>169.85793036332385</v>
      </c>
      <c r="R53">
        <f ca="1">Revenue_Forecast!R131*Expense_Breakdown!R36</f>
        <v>163.58220376400158</v>
      </c>
      <c r="S53">
        <f ca="1">Revenue_Forecast!S131*Expense_Breakdown!S36</f>
        <v>166.63758703010805</v>
      </c>
      <c r="T53">
        <f ca="1">Revenue_Forecast!T131*Expense_Breakdown!T36</f>
        <v>169.76254093746343</v>
      </c>
      <c r="U53">
        <f ca="1">Revenue_Forecast!U131*Expense_Breakdown!U36</f>
        <v>172.95869548646422</v>
      </c>
      <c r="V53">
        <f ca="1">Revenue_Forecast!V131*Expense_Breakdown!V36</f>
        <v>176.22771914259434</v>
      </c>
      <c r="W53">
        <f ca="1">Revenue_Forecast!W131*Expense_Breakdown!W36</f>
        <v>179.57131974972063</v>
      </c>
      <c r="X53">
        <f ca="1">Revenue_Forecast!X131*Expense_Breakdown!X36</f>
        <v>182.99124546522265</v>
      </c>
      <c r="Y53">
        <f ca="1">Revenue_Forecast!Y131*Expense_Breakdown!Y36</f>
        <v>186.48928571748215</v>
      </c>
      <c r="Z53">
        <f ca="1">Revenue_Forecast!Z131*Expense_Breakdown!Z36</f>
        <v>190.06727218627185</v>
      </c>
      <c r="AA53">
        <f ca="1">Revenue_Forecast!AA131*Expense_Breakdown!AA36</f>
        <v>193.72707980659425</v>
      </c>
      <c r="AB53">
        <f ca="1">Revenue_Forecast!AB131*Expense_Breakdown!AB36</f>
        <v>197.47062779653677</v>
      </c>
      <c r="AC53">
        <f ca="1">Revenue_Forecast!AC131*Expense_Breakdown!AC36</f>
        <v>201.29988070972144</v>
      </c>
      <c r="AD53">
        <f ca="1">Revenue_Forecast!AD131*Expense_Breakdown!AD36</f>
        <v>204.15014256068889</v>
      </c>
      <c r="AE53">
        <f ca="1">Revenue_Forecast!AE131*Expense_Breakdown!AE36</f>
        <v>207.35284362913762</v>
      </c>
      <c r="AF53">
        <f ca="1">Revenue_Forecast!AF131*Expense_Breakdown!AF36</f>
        <v>210.61293317243229</v>
      </c>
      <c r="AG53">
        <f ca="1">Revenue_Forecast!AG131*Expense_Breakdown!AG36</f>
        <v>213.93146805667703</v>
      </c>
      <c r="AH53">
        <f ca="1">Revenue_Forecast!AH131*Expense_Breakdown!AH36</f>
        <v>217.30952474315771</v>
      </c>
      <c r="AI53">
        <f ca="1">Revenue_Forecast!AI131*Expense_Breakdown!AI36</f>
        <v>220.74819965241227</v>
      </c>
      <c r="AJ53">
        <f ca="1">Revenue_Forecast!AJ131*Expense_Breakdown!AJ36</f>
        <v>224.24860953503614</v>
      </c>
      <c r="AK53">
        <f ca="1">Revenue_Forecast!AK131*Expense_Breakdown!AK36</f>
        <v>227.81189184934397</v>
      </c>
      <c r="AL53">
        <f ca="1">Revenue_Forecast!AL131*Expense_Breakdown!AL36</f>
        <v>231.43920514601203</v>
      </c>
      <c r="AM53">
        <f ca="1">Revenue_Forecast!AM131*Expense_Breakdown!AM36</f>
        <v>235.13172945982865</v>
      </c>
      <c r="AN53">
        <f ca="1">Revenue_Forecast!AN131*Expense_Breakdown!AN36</f>
        <v>238.89066670868061</v>
      </c>
      <c r="AO53">
        <f ca="1">Revenue_Forecast!AO131*Expense_Breakdown!AO36</f>
        <v>242.71724109990643</v>
      </c>
      <c r="AP53">
        <f ca="1">Revenue_Forecast!AP131*Expense_Breakdown!AP36</f>
        <v>246.41396316986871</v>
      </c>
      <c r="AQ53">
        <f ca="1">Revenue_Forecast!AQ131*Expense_Breakdown!AQ36</f>
        <v>250.45347099686541</v>
      </c>
      <c r="AR53">
        <f ca="1">Revenue_Forecast!AR131*Expense_Breakdown!AR36</f>
        <v>254.5658709447643</v>
      </c>
      <c r="AS53">
        <f ca="1">Revenue_Forecast!AS131*Expense_Breakdown!AS36</f>
        <v>258.75251100835322</v>
      </c>
      <c r="AT53">
        <f ca="1">Revenue_Forecast!AT131*Expense_Breakdown!AT36</f>
        <v>263.01476432879156</v>
      </c>
      <c r="AU53">
        <f ca="1">Revenue_Forecast!AU131*Expense_Breakdown!AU36</f>
        <v>267.35402966563566</v>
      </c>
      <c r="AV53">
        <f ca="1">Revenue_Forecast!AV131*Expense_Breakdown!AV36</f>
        <v>271.77173187774969</v>
      </c>
      <c r="AW53">
        <f ca="1">Revenue_Forecast!AW131*Expense_Breakdown!AW36</f>
        <v>276.26932241327148</v>
      </c>
      <c r="AX53">
        <f ca="1">Revenue_Forecast!AX131*Expense_Breakdown!AX36</f>
        <v>280.84827980880061</v>
      </c>
      <c r="AY53">
        <f ca="1">Revenue_Forecast!AY131*Expense_Breakdown!AY36</f>
        <v>285.51011019798284</v>
      </c>
      <c r="AZ53">
        <f ca="1">Revenue_Forecast!AZ131*Expense_Breakdown!AZ36</f>
        <v>290.2563478296658</v>
      </c>
      <c r="BA53">
        <f ca="1">Revenue_Forecast!BA131*Expense_Breakdown!BA36</f>
        <v>295.08855559580593</v>
      </c>
      <c r="BB53">
        <f ca="1">Revenue_Forecast!BB131*Expense_Breakdown!BB36</f>
        <v>299.85311437108038</v>
      </c>
      <c r="BC53">
        <f ca="1">Revenue_Forecast!BC131*Expense_Breakdown!BC36</f>
        <v>304.95708582246959</v>
      </c>
      <c r="BD53">
        <f ca="1">Revenue_Forecast!BD131*Expense_Breakdown!BD36</f>
        <v>310.15372388270589</v>
      </c>
      <c r="BE53">
        <f ca="1">Revenue_Forecast!BE131*Expense_Breakdown!BE36</f>
        <v>315.44474887601331</v>
      </c>
      <c r="BF53">
        <f ca="1">Revenue_Forecast!BF131*Expense_Breakdown!BF36</f>
        <v>320.83191339332438</v>
      </c>
      <c r="BG53">
        <f ca="1">Revenue_Forecast!BG131*Expense_Breakdown!BG36</f>
        <v>326.31700290317059</v>
      </c>
      <c r="BH53">
        <f ca="1">Revenue_Forecast!BH131*Expense_Breakdown!BH36</f>
        <v>331.90183637423462</v>
      </c>
      <c r="BI53">
        <f ca="1">Revenue_Forecast!BI131*Expense_Breakdown!BI36</f>
        <v>337.58826690978754</v>
      </c>
      <c r="BJ53">
        <f ca="1">Revenue_Forecast!BJ131*Expense_Breakdown!BJ36</f>
        <v>343.37818239424081</v>
      </c>
      <c r="BK53">
        <f ca="1">Revenue_Forecast!BK131*Expense_Breakdown!BK36</f>
        <v>349.27350615204261</v>
      </c>
      <c r="BL53">
        <f ca="1">Revenue_Forecast!BL131*Expense_Breakdown!BL36</f>
        <v>355.2761976191581</v>
      </c>
      <c r="BM53">
        <f ca="1">Revenue_Forecast!BM131*Expense_Breakdown!BM36</f>
        <v>361.38825302737263</v>
      </c>
    </row>
    <row r="54" spans="1:65" ht="15" customHeight="1" x14ac:dyDescent="0.45">
      <c r="A54" s="51"/>
      <c r="B54" t="s">
        <v>194</v>
      </c>
      <c r="F54">
        <f ca="1">Revenue_Forecast!F131*Expense_Breakdown!F37</f>
        <v>120.52407975876984</v>
      </c>
      <c r="G54">
        <f ca="1">Revenue_Forecast!G131*Expense_Breakdown!G37</f>
        <v>123.01047353175802</v>
      </c>
      <c r="H54">
        <f ca="1">Revenue_Forecast!H131*Expense_Breakdown!H37</f>
        <v>125.56530101530879</v>
      </c>
      <c r="I54">
        <f ca="1">Revenue_Forecast!I131*Expense_Breakdown!I37</f>
        <v>128.19050639246871</v>
      </c>
      <c r="J54">
        <f ca="1">Revenue_Forecast!J131*Expense_Breakdown!J37</f>
        <v>130.8880894038999</v>
      </c>
      <c r="K54">
        <f ca="1">Revenue_Forecast!K131*Expense_Breakdown!K37</f>
        <v>133.66010694298868</v>
      </c>
      <c r="L54">
        <f ca="1">Revenue_Forecast!L131*Expense_Breakdown!L37</f>
        <v>136.50867469700032</v>
      </c>
      <c r="M54">
        <f ca="1">Revenue_Forecast!M131*Expense_Breakdown!M37</f>
        <v>139.43596883561736</v>
      </c>
      <c r="N54">
        <f ca="1">Revenue_Forecast!N131*Expense_Breakdown!N37</f>
        <v>142.44422774823855</v>
      </c>
      <c r="O54">
        <f ca="1">Revenue_Forecast!O131*Expense_Breakdown!O37</f>
        <v>145.53575383145514</v>
      </c>
      <c r="P54">
        <f ca="1">Revenue_Forecast!P131*Expense_Breakdown!P37</f>
        <v>148.71291532816363</v>
      </c>
      <c r="Q54">
        <f ca="1">Revenue_Forecast!Q131*Expense_Breakdown!Q37</f>
        <v>151.97814821981609</v>
      </c>
      <c r="R54">
        <f ca="1">Revenue_Forecast!R131*Expense_Breakdown!R37</f>
        <v>145.40640334577918</v>
      </c>
      <c r="S54">
        <f ca="1">Revenue_Forecast!S131*Expense_Breakdown!S37</f>
        <v>148.12229958231828</v>
      </c>
      <c r="T54">
        <f ca="1">Revenue_Forecast!T131*Expense_Breakdown!T37</f>
        <v>150.90003638885639</v>
      </c>
      <c r="U54">
        <f ca="1">Revenue_Forecast!U131*Expense_Breakdown!U37</f>
        <v>153.74106265463487</v>
      </c>
      <c r="V54">
        <f ca="1">Revenue_Forecast!V131*Expense_Breakdown!V37</f>
        <v>156.64686146008387</v>
      </c>
      <c r="W54">
        <f ca="1">Revenue_Forecast!W131*Expense_Breakdown!W37</f>
        <v>159.61895088864057</v>
      </c>
      <c r="X54">
        <f ca="1">Revenue_Forecast!X131*Expense_Breakdown!X37</f>
        <v>162.65888485797569</v>
      </c>
      <c r="Y54">
        <f ca="1">Revenue_Forecast!Y131*Expense_Breakdown!Y37</f>
        <v>165.76825397109525</v>
      </c>
      <c r="Z54">
        <f ca="1">Revenue_Forecast!Z131*Expense_Breakdown!Z37</f>
        <v>168.94868638779721</v>
      </c>
      <c r="AA54">
        <f ca="1">Revenue_Forecast!AA131*Expense_Breakdown!AA37</f>
        <v>172.20184871697268</v>
      </c>
      <c r="AB54">
        <f ca="1">Revenue_Forecast!AB131*Expense_Breakdown!AB37</f>
        <v>175.52944693025492</v>
      </c>
      <c r="AC54">
        <f ca="1">Revenue_Forecast!AC131*Expense_Breakdown!AC37</f>
        <v>178.93322729753018</v>
      </c>
      <c r="AD54">
        <f ca="1">Revenue_Forecast!AD131*Expense_Breakdown!AD37</f>
        <v>181.46679338727904</v>
      </c>
      <c r="AE54">
        <f ca="1">Revenue_Forecast!AE131*Expense_Breakdown!AE37</f>
        <v>184.31363878145567</v>
      </c>
      <c r="AF54">
        <f ca="1">Revenue_Forecast!AF131*Expense_Breakdown!AF37</f>
        <v>187.21149615327315</v>
      </c>
      <c r="AG54">
        <f ca="1">Revenue_Forecast!AG131*Expense_Breakdown!AG37</f>
        <v>190.16130493926849</v>
      </c>
      <c r="AH54">
        <f ca="1">Revenue_Forecast!AH131*Expense_Breakdown!AH37</f>
        <v>193.16402199391797</v>
      </c>
      <c r="AI54">
        <f ca="1">Revenue_Forecast!AI131*Expense_Breakdown!AI37</f>
        <v>196.22062191325534</v>
      </c>
      <c r="AJ54">
        <f ca="1">Revenue_Forecast!AJ131*Expense_Breakdown!AJ37</f>
        <v>199.33209736447657</v>
      </c>
      <c r="AK54">
        <f ca="1">Revenue_Forecast!AK131*Expense_Breakdown!AK37</f>
        <v>202.49945942163907</v>
      </c>
      <c r="AL54">
        <f ca="1">Revenue_Forecast!AL131*Expense_Breakdown!AL37</f>
        <v>205.72373790756626</v>
      </c>
      <c r="AM54">
        <f ca="1">Revenue_Forecast!AM131*Expense_Breakdown!AM37</f>
        <v>209.00598174206993</v>
      </c>
      <c r="AN54">
        <f ca="1">Revenue_Forecast!AN131*Expense_Breakdown!AN37</f>
        <v>212.34725929660502</v>
      </c>
      <c r="AO54">
        <f ca="1">Revenue_Forecast!AO131*Expense_Breakdown!AO37</f>
        <v>215.74865875547241</v>
      </c>
      <c r="AP54">
        <f ca="1">Revenue_Forecast!AP131*Expense_Breakdown!AP37</f>
        <v>219.03463392877219</v>
      </c>
      <c r="AQ54">
        <f ca="1">Revenue_Forecast!AQ131*Expense_Breakdown!AQ37</f>
        <v>222.62530755276927</v>
      </c>
      <c r="AR54">
        <f ca="1">Revenue_Forecast!AR131*Expense_Breakdown!AR37</f>
        <v>226.28077417312383</v>
      </c>
      <c r="AS54">
        <f ca="1">Revenue_Forecast!AS131*Expense_Breakdown!AS37</f>
        <v>230.00223200742508</v>
      </c>
      <c r="AT54">
        <f ca="1">Revenue_Forecast!AT131*Expense_Breakdown!AT37</f>
        <v>233.79090162559254</v>
      </c>
      <c r="AU54">
        <f ca="1">Revenue_Forecast!AU131*Expense_Breakdown!AU37</f>
        <v>237.64802636945396</v>
      </c>
      <c r="AV54">
        <f ca="1">Revenue_Forecast!AV131*Expense_Breakdown!AV37</f>
        <v>241.57487278022197</v>
      </c>
      <c r="AW54">
        <f ca="1">Revenue_Forecast!AW131*Expense_Breakdown!AW37</f>
        <v>245.57273103401909</v>
      </c>
      <c r="AX54">
        <f ca="1">Revenue_Forecast!AX131*Expense_Breakdown!AX37</f>
        <v>249.64291538560059</v>
      </c>
      <c r="AY54">
        <f ca="1">Revenue_Forecast!AY131*Expense_Breakdown!AY37</f>
        <v>253.78676462042921</v>
      </c>
      <c r="AZ54">
        <f ca="1">Revenue_Forecast!AZ131*Expense_Breakdown!AZ37</f>
        <v>258.0056425152585</v>
      </c>
      <c r="BA54">
        <f ca="1">Revenue_Forecast!BA131*Expense_Breakdown!BA37</f>
        <v>262.30093830738309</v>
      </c>
      <c r="BB54">
        <f ca="1">Revenue_Forecast!BB131*Expense_Breakdown!BB37</f>
        <v>266.53610166318259</v>
      </c>
      <c r="BC54">
        <f ca="1">Revenue_Forecast!BC131*Expense_Breakdown!BC37</f>
        <v>271.07296517552851</v>
      </c>
      <c r="BD54">
        <f ca="1">Revenue_Forecast!BD131*Expense_Breakdown!BD37</f>
        <v>275.69219900684971</v>
      </c>
      <c r="BE54">
        <f ca="1">Revenue_Forecast!BE131*Expense_Breakdown!BE37</f>
        <v>280.39533233423407</v>
      </c>
      <c r="BF54">
        <f ca="1">Revenue_Forecast!BF131*Expense_Breakdown!BF37</f>
        <v>285.18392301628836</v>
      </c>
      <c r="BG54">
        <f ca="1">Revenue_Forecast!BG131*Expense_Breakdown!BG37</f>
        <v>290.05955813615168</v>
      </c>
      <c r="BH54">
        <f ca="1">Revenue_Forecast!BH131*Expense_Breakdown!BH37</f>
        <v>295.02385455487524</v>
      </c>
      <c r="BI54">
        <f ca="1">Revenue_Forecast!BI131*Expense_Breakdown!BI37</f>
        <v>300.07845947536674</v>
      </c>
      <c r="BJ54">
        <f ca="1">Revenue_Forecast!BJ131*Expense_Breakdown!BJ37</f>
        <v>305.22505101710294</v>
      </c>
      <c r="BK54">
        <f ca="1">Revenue_Forecast!BK131*Expense_Breakdown!BK37</f>
        <v>310.46533880181568</v>
      </c>
      <c r="BL54">
        <f ca="1">Revenue_Forecast!BL131*Expense_Breakdown!BL37</f>
        <v>315.80106455036281</v>
      </c>
      <c r="BM54">
        <f ca="1">Revenue_Forecast!BM131*Expense_Breakdown!BM37</f>
        <v>321.2340026909979</v>
      </c>
    </row>
    <row r="55" spans="1:65" ht="15" customHeight="1" x14ac:dyDescent="0.45">
      <c r="A55" s="51"/>
      <c r="B55" t="s">
        <v>195</v>
      </c>
      <c r="F55">
        <f>F38</f>
        <v>8</v>
      </c>
      <c r="G55">
        <f t="shared" ref="G55:BM55" si="16">G38</f>
        <v>8</v>
      </c>
      <c r="H55">
        <f t="shared" si="16"/>
        <v>8</v>
      </c>
      <c r="I55">
        <f t="shared" si="16"/>
        <v>8</v>
      </c>
      <c r="J55">
        <f t="shared" si="16"/>
        <v>8</v>
      </c>
      <c r="K55">
        <f t="shared" si="16"/>
        <v>8</v>
      </c>
      <c r="L55">
        <f t="shared" si="16"/>
        <v>8</v>
      </c>
      <c r="M55">
        <f t="shared" si="16"/>
        <v>8</v>
      </c>
      <c r="N55">
        <f t="shared" si="16"/>
        <v>8</v>
      </c>
      <c r="O55">
        <f t="shared" si="16"/>
        <v>8</v>
      </c>
      <c r="P55">
        <f t="shared" si="16"/>
        <v>8</v>
      </c>
      <c r="Q55">
        <f t="shared" si="16"/>
        <v>8</v>
      </c>
      <c r="R55">
        <f t="shared" si="16"/>
        <v>9</v>
      </c>
      <c r="S55">
        <f t="shared" si="16"/>
        <v>9</v>
      </c>
      <c r="T55">
        <f t="shared" si="16"/>
        <v>9</v>
      </c>
      <c r="U55">
        <f t="shared" si="16"/>
        <v>9</v>
      </c>
      <c r="V55">
        <f t="shared" si="16"/>
        <v>9</v>
      </c>
      <c r="W55">
        <f t="shared" si="16"/>
        <v>9</v>
      </c>
      <c r="X55">
        <f t="shared" si="16"/>
        <v>9</v>
      </c>
      <c r="Y55">
        <f t="shared" si="16"/>
        <v>9</v>
      </c>
      <c r="Z55">
        <f t="shared" si="16"/>
        <v>9</v>
      </c>
      <c r="AA55">
        <f t="shared" si="16"/>
        <v>9</v>
      </c>
      <c r="AB55">
        <f t="shared" si="16"/>
        <v>9</v>
      </c>
      <c r="AC55">
        <f t="shared" si="16"/>
        <v>9</v>
      </c>
      <c r="AD55">
        <f t="shared" si="16"/>
        <v>10</v>
      </c>
      <c r="AE55">
        <f t="shared" si="16"/>
        <v>10</v>
      </c>
      <c r="AF55">
        <f t="shared" si="16"/>
        <v>10</v>
      </c>
      <c r="AG55">
        <f t="shared" si="16"/>
        <v>10</v>
      </c>
      <c r="AH55">
        <f t="shared" si="16"/>
        <v>10</v>
      </c>
      <c r="AI55">
        <f t="shared" si="16"/>
        <v>10</v>
      </c>
      <c r="AJ55">
        <f t="shared" si="16"/>
        <v>10</v>
      </c>
      <c r="AK55">
        <f t="shared" si="16"/>
        <v>10</v>
      </c>
      <c r="AL55">
        <f t="shared" si="16"/>
        <v>10</v>
      </c>
      <c r="AM55">
        <f t="shared" si="16"/>
        <v>10</v>
      </c>
      <c r="AN55">
        <f t="shared" si="16"/>
        <v>10</v>
      </c>
      <c r="AO55">
        <f t="shared" si="16"/>
        <v>10</v>
      </c>
      <c r="AP55">
        <f t="shared" si="16"/>
        <v>11</v>
      </c>
      <c r="AQ55">
        <f t="shared" si="16"/>
        <v>11</v>
      </c>
      <c r="AR55">
        <f t="shared" si="16"/>
        <v>11</v>
      </c>
      <c r="AS55">
        <f t="shared" si="16"/>
        <v>11</v>
      </c>
      <c r="AT55">
        <f t="shared" si="16"/>
        <v>11</v>
      </c>
      <c r="AU55">
        <f t="shared" si="16"/>
        <v>11</v>
      </c>
      <c r="AV55">
        <f t="shared" si="16"/>
        <v>11</v>
      </c>
      <c r="AW55">
        <f t="shared" si="16"/>
        <v>11</v>
      </c>
      <c r="AX55">
        <f t="shared" si="16"/>
        <v>11</v>
      </c>
      <c r="AY55">
        <f t="shared" si="16"/>
        <v>11</v>
      </c>
      <c r="AZ55">
        <f t="shared" si="16"/>
        <v>11</v>
      </c>
      <c r="BA55">
        <f t="shared" si="16"/>
        <v>11</v>
      </c>
      <c r="BB55">
        <f t="shared" si="16"/>
        <v>12</v>
      </c>
      <c r="BC55">
        <f t="shared" si="16"/>
        <v>12</v>
      </c>
      <c r="BD55">
        <f t="shared" si="16"/>
        <v>12</v>
      </c>
      <c r="BE55">
        <f t="shared" si="16"/>
        <v>12</v>
      </c>
      <c r="BF55">
        <f t="shared" si="16"/>
        <v>12</v>
      </c>
      <c r="BG55">
        <f t="shared" si="16"/>
        <v>12</v>
      </c>
      <c r="BH55">
        <f t="shared" si="16"/>
        <v>12</v>
      </c>
      <c r="BI55">
        <f t="shared" si="16"/>
        <v>12</v>
      </c>
      <c r="BJ55">
        <f t="shared" si="16"/>
        <v>12</v>
      </c>
      <c r="BK55">
        <f t="shared" si="16"/>
        <v>12</v>
      </c>
      <c r="BL55">
        <f t="shared" si="16"/>
        <v>12</v>
      </c>
      <c r="BM55">
        <f t="shared" si="16"/>
        <v>12</v>
      </c>
    </row>
    <row r="56" spans="1:65" ht="15" customHeight="1" x14ac:dyDescent="0.45">
      <c r="A56" s="51"/>
      <c r="B56" t="s">
        <v>196</v>
      </c>
      <c r="F56">
        <f>F40</f>
        <v>4</v>
      </c>
      <c r="G56">
        <f t="shared" ref="G56:BM56" si="17">G40</f>
        <v>4</v>
      </c>
      <c r="H56">
        <f t="shared" si="17"/>
        <v>4</v>
      </c>
      <c r="I56">
        <f t="shared" si="17"/>
        <v>4</v>
      </c>
      <c r="J56">
        <f t="shared" si="17"/>
        <v>4</v>
      </c>
      <c r="K56">
        <f t="shared" si="17"/>
        <v>4</v>
      </c>
      <c r="L56">
        <f t="shared" si="17"/>
        <v>4</v>
      </c>
      <c r="M56">
        <f t="shared" si="17"/>
        <v>4</v>
      </c>
      <c r="N56">
        <f t="shared" si="17"/>
        <v>4</v>
      </c>
      <c r="O56">
        <f t="shared" si="17"/>
        <v>4</v>
      </c>
      <c r="P56">
        <f t="shared" si="17"/>
        <v>4</v>
      </c>
      <c r="Q56">
        <f t="shared" si="17"/>
        <v>4</v>
      </c>
      <c r="R56">
        <f t="shared" si="17"/>
        <v>5</v>
      </c>
      <c r="S56">
        <f t="shared" si="17"/>
        <v>5</v>
      </c>
      <c r="T56">
        <f t="shared" si="17"/>
        <v>5</v>
      </c>
      <c r="U56">
        <f t="shared" si="17"/>
        <v>5</v>
      </c>
      <c r="V56">
        <f t="shared" si="17"/>
        <v>5</v>
      </c>
      <c r="W56">
        <f t="shared" si="17"/>
        <v>5</v>
      </c>
      <c r="X56">
        <f t="shared" si="17"/>
        <v>5</v>
      </c>
      <c r="Y56">
        <f t="shared" si="17"/>
        <v>5</v>
      </c>
      <c r="Z56">
        <f t="shared" si="17"/>
        <v>5</v>
      </c>
      <c r="AA56">
        <f t="shared" si="17"/>
        <v>5</v>
      </c>
      <c r="AB56">
        <f t="shared" si="17"/>
        <v>5</v>
      </c>
      <c r="AC56">
        <f t="shared" si="17"/>
        <v>5</v>
      </c>
      <c r="AD56">
        <f t="shared" si="17"/>
        <v>6</v>
      </c>
      <c r="AE56">
        <f t="shared" si="17"/>
        <v>6</v>
      </c>
      <c r="AF56">
        <f t="shared" si="17"/>
        <v>6</v>
      </c>
      <c r="AG56">
        <f t="shared" si="17"/>
        <v>6</v>
      </c>
      <c r="AH56">
        <f t="shared" si="17"/>
        <v>6</v>
      </c>
      <c r="AI56">
        <f t="shared" si="17"/>
        <v>6</v>
      </c>
      <c r="AJ56">
        <f t="shared" si="17"/>
        <v>6</v>
      </c>
      <c r="AK56">
        <f t="shared" si="17"/>
        <v>6</v>
      </c>
      <c r="AL56">
        <f t="shared" si="17"/>
        <v>6</v>
      </c>
      <c r="AM56">
        <f t="shared" si="17"/>
        <v>6</v>
      </c>
      <c r="AN56">
        <f t="shared" si="17"/>
        <v>6</v>
      </c>
      <c r="AO56">
        <f t="shared" si="17"/>
        <v>6</v>
      </c>
      <c r="AP56">
        <f t="shared" si="17"/>
        <v>7</v>
      </c>
      <c r="AQ56">
        <f t="shared" si="17"/>
        <v>7</v>
      </c>
      <c r="AR56">
        <f t="shared" si="17"/>
        <v>7</v>
      </c>
      <c r="AS56">
        <f t="shared" si="17"/>
        <v>7</v>
      </c>
      <c r="AT56">
        <f t="shared" si="17"/>
        <v>7</v>
      </c>
      <c r="AU56">
        <f t="shared" si="17"/>
        <v>7</v>
      </c>
      <c r="AV56">
        <f t="shared" si="17"/>
        <v>7</v>
      </c>
      <c r="AW56">
        <f t="shared" si="17"/>
        <v>7</v>
      </c>
      <c r="AX56">
        <f t="shared" si="17"/>
        <v>7</v>
      </c>
      <c r="AY56">
        <f t="shared" si="17"/>
        <v>7</v>
      </c>
      <c r="AZ56">
        <f t="shared" si="17"/>
        <v>7</v>
      </c>
      <c r="BA56">
        <f t="shared" si="17"/>
        <v>7</v>
      </c>
      <c r="BB56">
        <f t="shared" si="17"/>
        <v>8</v>
      </c>
      <c r="BC56">
        <f t="shared" si="17"/>
        <v>8</v>
      </c>
      <c r="BD56">
        <f t="shared" si="17"/>
        <v>8</v>
      </c>
      <c r="BE56">
        <f t="shared" si="17"/>
        <v>8</v>
      </c>
      <c r="BF56">
        <f t="shared" si="17"/>
        <v>8</v>
      </c>
      <c r="BG56">
        <f t="shared" si="17"/>
        <v>8</v>
      </c>
      <c r="BH56">
        <f t="shared" si="17"/>
        <v>8</v>
      </c>
      <c r="BI56">
        <f t="shared" si="17"/>
        <v>8</v>
      </c>
      <c r="BJ56">
        <f t="shared" si="17"/>
        <v>8</v>
      </c>
      <c r="BK56">
        <f t="shared" si="17"/>
        <v>8</v>
      </c>
      <c r="BL56">
        <f t="shared" si="17"/>
        <v>8</v>
      </c>
      <c r="BM56">
        <f t="shared" si="17"/>
        <v>8</v>
      </c>
    </row>
    <row r="57" spans="1:65" ht="15" customHeight="1" x14ac:dyDescent="0.45">
      <c r="A57" s="51"/>
      <c r="B57" t="s">
        <v>90</v>
      </c>
      <c r="F57">
        <f ca="1">SUM(F52:F56)</f>
        <v>352.73106301857143</v>
      </c>
      <c r="G57">
        <f t="shared" ref="G57:BM57" ca="1" si="18">SUM(G52:G56)</f>
        <v>362.067967479017</v>
      </c>
      <c r="H57">
        <f t="shared" ca="1" si="18"/>
        <v>371.54979038535976</v>
      </c>
      <c r="I57">
        <f t="shared" ca="1" si="18"/>
        <v>381.18064883111015</v>
      </c>
      <c r="J57">
        <f t="shared" ca="1" si="18"/>
        <v>390.96477756119975</v>
      </c>
      <c r="K57">
        <f t="shared" ca="1" si="18"/>
        <v>400.90653234985837</v>
      </c>
      <c r="L57">
        <f t="shared" ca="1" si="18"/>
        <v>411.01039347600067</v>
      </c>
      <c r="M57">
        <f t="shared" ca="1" si="18"/>
        <v>421.2809692989544</v>
      </c>
      <c r="N57">
        <f t="shared" ca="1" si="18"/>
        <v>431.72299993744627</v>
      </c>
      <c r="O57">
        <f t="shared" ca="1" si="18"/>
        <v>442.34136105484617</v>
      </c>
      <c r="P57">
        <f t="shared" ca="1" si="18"/>
        <v>453.14106775375831</v>
      </c>
      <c r="Q57">
        <f t="shared" ca="1" si="18"/>
        <v>464.12727858313991</v>
      </c>
      <c r="R57">
        <f t="shared" ca="1" si="18"/>
        <v>464.06954710978073</v>
      </c>
      <c r="S57">
        <f t="shared" ca="1" si="18"/>
        <v>474.11600661242642</v>
      </c>
      <c r="T57">
        <f t="shared" ca="1" si="18"/>
        <v>484.29387732631983</v>
      </c>
      <c r="U57">
        <f t="shared" ca="1" si="18"/>
        <v>494.60623814109908</v>
      </c>
      <c r="V57">
        <f t="shared" ca="1" si="18"/>
        <v>505.05624060267826</v>
      </c>
      <c r="W57">
        <f t="shared" ca="1" si="18"/>
        <v>511.37193063836128</v>
      </c>
      <c r="X57">
        <f t="shared" ca="1" si="18"/>
        <v>517.83179032319845</v>
      </c>
      <c r="Y57">
        <f t="shared" ca="1" si="18"/>
        <v>524.43919968857745</v>
      </c>
      <c r="Z57">
        <f t="shared" ca="1" si="18"/>
        <v>531.19761857406911</v>
      </c>
      <c r="AA57">
        <f t="shared" ca="1" si="18"/>
        <v>538.110588523567</v>
      </c>
      <c r="AB57">
        <f t="shared" ca="1" si="18"/>
        <v>545.18173472679177</v>
      </c>
      <c r="AC57">
        <f t="shared" ca="1" si="18"/>
        <v>552.41476800725161</v>
      </c>
      <c r="AD57">
        <f t="shared" ca="1" si="18"/>
        <v>564.54404574796797</v>
      </c>
      <c r="AE57">
        <f t="shared" ca="1" si="18"/>
        <v>570.59359221059333</v>
      </c>
      <c r="AF57">
        <f t="shared" ca="1" si="18"/>
        <v>576.75153912570545</v>
      </c>
      <c r="AG57">
        <f t="shared" ca="1" si="18"/>
        <v>583.01988279594559</v>
      </c>
      <c r="AH57">
        <f t="shared" ca="1" si="18"/>
        <v>589.40065653707575</v>
      </c>
      <c r="AI57">
        <f t="shared" ca="1" si="18"/>
        <v>595.89593136566759</v>
      </c>
      <c r="AJ57">
        <f t="shared" ca="1" si="18"/>
        <v>602.50781669951277</v>
      </c>
      <c r="AK57">
        <f t="shared" ca="1" si="18"/>
        <v>609.23846107098302</v>
      </c>
      <c r="AL57">
        <f t="shared" ca="1" si="18"/>
        <v>616.0900528535783</v>
      </c>
      <c r="AM57">
        <f t="shared" ca="1" si="18"/>
        <v>623.06482100189862</v>
      </c>
      <c r="AN57">
        <f t="shared" ca="1" si="18"/>
        <v>630.1650358052857</v>
      </c>
      <c r="AO57">
        <f t="shared" ca="1" si="18"/>
        <v>637.39300965537893</v>
      </c>
      <c r="AP57">
        <f t="shared" ca="1" si="18"/>
        <v>651.26352019264095</v>
      </c>
      <c r="AQ57">
        <f t="shared" ca="1" si="18"/>
        <v>658.8937016436347</v>
      </c>
      <c r="AR57">
        <f t="shared" ca="1" si="18"/>
        <v>666.66156821188815</v>
      </c>
      <c r="AS57">
        <f t="shared" ca="1" si="18"/>
        <v>674.56966610977838</v>
      </c>
      <c r="AT57">
        <f t="shared" ca="1" si="18"/>
        <v>682.62058904838409</v>
      </c>
      <c r="AU57">
        <f t="shared" ca="1" si="18"/>
        <v>690.81697912908965</v>
      </c>
      <c r="AV57">
        <f t="shared" ca="1" si="18"/>
        <v>699.16152775197168</v>
      </c>
      <c r="AW57">
        <f t="shared" ca="1" si="18"/>
        <v>707.65697654129065</v>
      </c>
      <c r="AX57">
        <f t="shared" ca="1" si="18"/>
        <v>716.30611828840119</v>
      </c>
      <c r="AY57">
        <f t="shared" ca="1" si="18"/>
        <v>725.11179791241216</v>
      </c>
      <c r="AZ57">
        <f t="shared" ca="1" si="18"/>
        <v>734.07691343892429</v>
      </c>
      <c r="BA57">
        <f t="shared" ca="1" si="18"/>
        <v>743.20441699718913</v>
      </c>
      <c r="BB57">
        <f t="shared" ca="1" si="18"/>
        <v>757.56043759014301</v>
      </c>
      <c r="BC57">
        <f t="shared" ca="1" si="18"/>
        <v>767.2012725538782</v>
      </c>
      <c r="BD57">
        <f t="shared" ca="1" si="18"/>
        <v>777.01714444543563</v>
      </c>
      <c r="BE57">
        <f t="shared" ca="1" si="18"/>
        <v>787.01130276612753</v>
      </c>
      <c r="BF57">
        <f t="shared" ca="1" si="18"/>
        <v>797.18705796549284</v>
      </c>
      <c r="BG57">
        <f t="shared" ca="1" si="18"/>
        <v>807.54778259520231</v>
      </c>
      <c r="BH57">
        <f t="shared" ca="1" si="18"/>
        <v>818.09691248498996</v>
      </c>
      <c r="BI57">
        <f t="shared" ca="1" si="18"/>
        <v>828.83794794103437</v>
      </c>
      <c r="BJ57">
        <f t="shared" ca="1" si="18"/>
        <v>839.77445496722385</v>
      </c>
      <c r="BK57">
        <f t="shared" ca="1" si="18"/>
        <v>850.91006650973827</v>
      </c>
      <c r="BL57">
        <f t="shared" ca="1" si="18"/>
        <v>862.248483725401</v>
      </c>
      <c r="BM57">
        <f t="shared" ca="1" si="18"/>
        <v>873.79347727425056</v>
      </c>
    </row>
    <row r="58" spans="1:65" ht="15" customHeight="1" x14ac:dyDescent="0.45">
      <c r="A58" s="51"/>
    </row>
    <row r="59" spans="1:65" ht="15" customHeight="1" x14ac:dyDescent="0.45">
      <c r="A59" s="51" t="s">
        <v>402</v>
      </c>
    </row>
    <row r="60" spans="1:65" ht="15" customHeight="1" x14ac:dyDescent="0.45">
      <c r="A60" s="51"/>
      <c r="B60" t="s">
        <v>192</v>
      </c>
      <c r="F60">
        <f>F29</f>
        <v>79.056000000000012</v>
      </c>
      <c r="G60">
        <f t="shared" ref="G60:BM60" si="19">G29</f>
        <v>83.008800000000008</v>
      </c>
      <c r="H60">
        <f t="shared" si="19"/>
        <v>86.961600000000004</v>
      </c>
      <c r="I60">
        <f t="shared" si="19"/>
        <v>90.914400000000001</v>
      </c>
      <c r="J60">
        <f t="shared" si="19"/>
        <v>94.867200000000011</v>
      </c>
      <c r="K60">
        <f t="shared" si="19"/>
        <v>98.820000000000007</v>
      </c>
      <c r="L60">
        <f t="shared" si="19"/>
        <v>102.7728</v>
      </c>
      <c r="M60">
        <f t="shared" si="19"/>
        <v>106.72560000000001</v>
      </c>
      <c r="N60">
        <f t="shared" si="19"/>
        <v>110.67840000000001</v>
      </c>
      <c r="O60">
        <f t="shared" si="19"/>
        <v>114.63120000000001</v>
      </c>
      <c r="P60">
        <f t="shared" si="19"/>
        <v>118.584</v>
      </c>
      <c r="Q60">
        <f t="shared" si="19"/>
        <v>122.53680000000001</v>
      </c>
      <c r="R60">
        <f t="shared" si="19"/>
        <v>128.66364000000002</v>
      </c>
      <c r="S60">
        <f t="shared" si="19"/>
        <v>128.66364000000002</v>
      </c>
      <c r="T60">
        <f t="shared" si="19"/>
        <v>128.66364000000002</v>
      </c>
      <c r="U60">
        <f t="shared" si="19"/>
        <v>128.66364000000002</v>
      </c>
      <c r="V60">
        <f t="shared" si="19"/>
        <v>128.66364000000002</v>
      </c>
      <c r="W60">
        <f t="shared" si="19"/>
        <v>132.81408000000002</v>
      </c>
      <c r="X60">
        <f t="shared" si="19"/>
        <v>132.81408000000002</v>
      </c>
      <c r="Y60">
        <f t="shared" si="19"/>
        <v>132.81408000000002</v>
      </c>
      <c r="Z60">
        <f t="shared" si="19"/>
        <v>132.81408000000002</v>
      </c>
      <c r="AA60">
        <f t="shared" si="19"/>
        <v>132.81408000000002</v>
      </c>
      <c r="AB60">
        <f t="shared" si="19"/>
        <v>132.81408000000002</v>
      </c>
      <c r="AC60">
        <f t="shared" si="19"/>
        <v>132.81408000000002</v>
      </c>
      <c r="AD60">
        <f t="shared" si="19"/>
        <v>136.79850240000002</v>
      </c>
      <c r="AE60">
        <f t="shared" si="19"/>
        <v>136.79850240000002</v>
      </c>
      <c r="AF60">
        <f t="shared" si="19"/>
        <v>136.79850240000002</v>
      </c>
      <c r="AG60">
        <f t="shared" si="19"/>
        <v>136.79850240000002</v>
      </c>
      <c r="AH60">
        <f t="shared" si="19"/>
        <v>136.79850240000002</v>
      </c>
      <c r="AI60">
        <f t="shared" si="19"/>
        <v>136.79850240000002</v>
      </c>
      <c r="AJ60">
        <f t="shared" si="19"/>
        <v>136.79850240000002</v>
      </c>
      <c r="AK60">
        <f t="shared" si="19"/>
        <v>136.79850240000002</v>
      </c>
      <c r="AL60">
        <f t="shared" si="19"/>
        <v>136.79850240000002</v>
      </c>
      <c r="AM60">
        <f t="shared" si="19"/>
        <v>136.79850240000002</v>
      </c>
      <c r="AN60">
        <f t="shared" si="19"/>
        <v>136.79850240000002</v>
      </c>
      <c r="AO60">
        <f t="shared" si="19"/>
        <v>136.79850240000002</v>
      </c>
      <c r="AP60">
        <f t="shared" si="19"/>
        <v>140.90245747200001</v>
      </c>
      <c r="AQ60">
        <f t="shared" si="19"/>
        <v>140.90245747200001</v>
      </c>
      <c r="AR60">
        <f t="shared" si="19"/>
        <v>140.90245747200001</v>
      </c>
      <c r="AS60">
        <f t="shared" si="19"/>
        <v>140.90245747200001</v>
      </c>
      <c r="AT60">
        <f t="shared" si="19"/>
        <v>140.90245747200001</v>
      </c>
      <c r="AU60">
        <f t="shared" si="19"/>
        <v>140.90245747200001</v>
      </c>
      <c r="AV60">
        <f t="shared" si="19"/>
        <v>140.90245747200001</v>
      </c>
      <c r="AW60">
        <f t="shared" si="19"/>
        <v>140.90245747200001</v>
      </c>
      <c r="AX60">
        <f t="shared" si="19"/>
        <v>140.90245747200001</v>
      </c>
      <c r="AY60">
        <f t="shared" si="19"/>
        <v>140.90245747200001</v>
      </c>
      <c r="AZ60">
        <f t="shared" si="19"/>
        <v>140.90245747200001</v>
      </c>
      <c r="BA60">
        <f t="shared" si="19"/>
        <v>140.90245747200001</v>
      </c>
      <c r="BB60">
        <f t="shared" si="19"/>
        <v>143.72050662144002</v>
      </c>
      <c r="BC60">
        <f t="shared" si="19"/>
        <v>143.72050662144002</v>
      </c>
      <c r="BD60">
        <f t="shared" si="19"/>
        <v>143.72050662144002</v>
      </c>
      <c r="BE60">
        <f t="shared" si="19"/>
        <v>143.72050662144002</v>
      </c>
      <c r="BF60">
        <f t="shared" si="19"/>
        <v>143.72050662144002</v>
      </c>
      <c r="BG60">
        <f t="shared" si="19"/>
        <v>143.72050662144002</v>
      </c>
      <c r="BH60">
        <f t="shared" si="19"/>
        <v>143.72050662144002</v>
      </c>
      <c r="BI60">
        <f t="shared" si="19"/>
        <v>143.72050662144002</v>
      </c>
      <c r="BJ60">
        <f t="shared" si="19"/>
        <v>143.72050662144002</v>
      </c>
      <c r="BK60">
        <f t="shared" si="19"/>
        <v>143.72050662144002</v>
      </c>
      <c r="BL60">
        <f t="shared" si="19"/>
        <v>143.72050662144002</v>
      </c>
      <c r="BM60">
        <f t="shared" si="19"/>
        <v>143.72050662144002</v>
      </c>
    </row>
    <row r="61" spans="1:65" ht="15" customHeight="1" x14ac:dyDescent="0.45">
      <c r="A61" s="51"/>
      <c r="B61" t="s">
        <v>197</v>
      </c>
      <c r="F61">
        <f>F39</f>
        <v>4</v>
      </c>
      <c r="G61">
        <f t="shared" ref="G61:BM61" si="20">G39</f>
        <v>4</v>
      </c>
      <c r="H61">
        <f t="shared" si="20"/>
        <v>4</v>
      </c>
      <c r="I61">
        <f t="shared" si="20"/>
        <v>4</v>
      </c>
      <c r="J61">
        <f t="shared" si="20"/>
        <v>4</v>
      </c>
      <c r="K61">
        <f t="shared" si="20"/>
        <v>4</v>
      </c>
      <c r="L61">
        <f t="shared" si="20"/>
        <v>4</v>
      </c>
      <c r="M61">
        <f t="shared" si="20"/>
        <v>4</v>
      </c>
      <c r="N61">
        <f t="shared" si="20"/>
        <v>4</v>
      </c>
      <c r="O61">
        <f t="shared" si="20"/>
        <v>4</v>
      </c>
      <c r="P61">
        <f t="shared" si="20"/>
        <v>4</v>
      </c>
      <c r="Q61">
        <f t="shared" si="20"/>
        <v>4</v>
      </c>
      <c r="R61">
        <f t="shared" si="20"/>
        <v>5</v>
      </c>
      <c r="S61">
        <f t="shared" si="20"/>
        <v>5</v>
      </c>
      <c r="T61">
        <f t="shared" si="20"/>
        <v>5</v>
      </c>
      <c r="U61">
        <f t="shared" si="20"/>
        <v>5</v>
      </c>
      <c r="V61">
        <f t="shared" si="20"/>
        <v>5</v>
      </c>
      <c r="W61">
        <f t="shared" si="20"/>
        <v>5</v>
      </c>
      <c r="X61">
        <f t="shared" si="20"/>
        <v>5</v>
      </c>
      <c r="Y61">
        <f t="shared" si="20"/>
        <v>5</v>
      </c>
      <c r="Z61">
        <f t="shared" si="20"/>
        <v>5</v>
      </c>
      <c r="AA61">
        <f t="shared" si="20"/>
        <v>5</v>
      </c>
      <c r="AB61">
        <f t="shared" si="20"/>
        <v>5</v>
      </c>
      <c r="AC61">
        <f t="shared" si="20"/>
        <v>5</v>
      </c>
      <c r="AD61">
        <f t="shared" si="20"/>
        <v>6</v>
      </c>
      <c r="AE61">
        <f t="shared" si="20"/>
        <v>6</v>
      </c>
      <c r="AF61">
        <f t="shared" si="20"/>
        <v>6</v>
      </c>
      <c r="AG61">
        <f t="shared" si="20"/>
        <v>6</v>
      </c>
      <c r="AH61">
        <f t="shared" si="20"/>
        <v>6</v>
      </c>
      <c r="AI61">
        <f t="shared" si="20"/>
        <v>6</v>
      </c>
      <c r="AJ61">
        <f t="shared" si="20"/>
        <v>6</v>
      </c>
      <c r="AK61">
        <f t="shared" si="20"/>
        <v>6</v>
      </c>
      <c r="AL61">
        <f t="shared" si="20"/>
        <v>6</v>
      </c>
      <c r="AM61">
        <f t="shared" si="20"/>
        <v>6</v>
      </c>
      <c r="AN61">
        <f t="shared" si="20"/>
        <v>6</v>
      </c>
      <c r="AO61">
        <f t="shared" si="20"/>
        <v>6</v>
      </c>
      <c r="AP61">
        <f t="shared" si="20"/>
        <v>7</v>
      </c>
      <c r="AQ61">
        <f t="shared" si="20"/>
        <v>7</v>
      </c>
      <c r="AR61">
        <f t="shared" si="20"/>
        <v>7</v>
      </c>
      <c r="AS61">
        <f t="shared" si="20"/>
        <v>7</v>
      </c>
      <c r="AT61">
        <f t="shared" si="20"/>
        <v>7</v>
      </c>
      <c r="AU61">
        <f t="shared" si="20"/>
        <v>7</v>
      </c>
      <c r="AV61">
        <f t="shared" si="20"/>
        <v>7</v>
      </c>
      <c r="AW61">
        <f t="shared" si="20"/>
        <v>7</v>
      </c>
      <c r="AX61">
        <f t="shared" si="20"/>
        <v>7</v>
      </c>
      <c r="AY61">
        <f t="shared" si="20"/>
        <v>7</v>
      </c>
      <c r="AZ61">
        <f t="shared" si="20"/>
        <v>7</v>
      </c>
      <c r="BA61">
        <f t="shared" si="20"/>
        <v>7</v>
      </c>
      <c r="BB61">
        <f t="shared" si="20"/>
        <v>8</v>
      </c>
      <c r="BC61">
        <f t="shared" si="20"/>
        <v>8</v>
      </c>
      <c r="BD61">
        <f t="shared" si="20"/>
        <v>8</v>
      </c>
      <c r="BE61">
        <f t="shared" si="20"/>
        <v>8</v>
      </c>
      <c r="BF61">
        <f t="shared" si="20"/>
        <v>8</v>
      </c>
      <c r="BG61">
        <f t="shared" si="20"/>
        <v>8</v>
      </c>
      <c r="BH61">
        <f t="shared" si="20"/>
        <v>8</v>
      </c>
      <c r="BI61">
        <f t="shared" si="20"/>
        <v>8</v>
      </c>
      <c r="BJ61">
        <f t="shared" si="20"/>
        <v>8</v>
      </c>
      <c r="BK61">
        <f t="shared" si="20"/>
        <v>8</v>
      </c>
      <c r="BL61">
        <f t="shared" si="20"/>
        <v>8</v>
      </c>
      <c r="BM61">
        <f t="shared" si="20"/>
        <v>8</v>
      </c>
    </row>
    <row r="62" spans="1:65" ht="15" customHeight="1" x14ac:dyDescent="0.45">
      <c r="A62" s="51"/>
      <c r="B62" t="s">
        <v>403</v>
      </c>
      <c r="F62">
        <f>SUM(F60:F61)</f>
        <v>83.056000000000012</v>
      </c>
      <c r="G62">
        <f t="shared" ref="G62:BM62" si="21">SUM(G60:G61)</f>
        <v>87.008800000000008</v>
      </c>
      <c r="H62">
        <f t="shared" si="21"/>
        <v>90.961600000000004</v>
      </c>
      <c r="I62">
        <f t="shared" si="21"/>
        <v>94.914400000000001</v>
      </c>
      <c r="J62">
        <f t="shared" si="21"/>
        <v>98.867200000000011</v>
      </c>
      <c r="K62">
        <f t="shared" si="21"/>
        <v>102.82000000000001</v>
      </c>
      <c r="L62">
        <f t="shared" si="21"/>
        <v>106.7728</v>
      </c>
      <c r="M62">
        <f t="shared" si="21"/>
        <v>110.72560000000001</v>
      </c>
      <c r="N62">
        <f t="shared" si="21"/>
        <v>114.67840000000001</v>
      </c>
      <c r="O62">
        <f t="shared" si="21"/>
        <v>118.63120000000001</v>
      </c>
      <c r="P62">
        <f t="shared" si="21"/>
        <v>122.584</v>
      </c>
      <c r="Q62">
        <f t="shared" si="21"/>
        <v>126.53680000000001</v>
      </c>
      <c r="R62">
        <f t="shared" si="21"/>
        <v>133.66364000000002</v>
      </c>
      <c r="S62">
        <f t="shared" si="21"/>
        <v>133.66364000000002</v>
      </c>
      <c r="T62">
        <f t="shared" si="21"/>
        <v>133.66364000000002</v>
      </c>
      <c r="U62">
        <f t="shared" si="21"/>
        <v>133.66364000000002</v>
      </c>
      <c r="V62">
        <f t="shared" si="21"/>
        <v>133.66364000000002</v>
      </c>
      <c r="W62">
        <f t="shared" si="21"/>
        <v>137.81408000000002</v>
      </c>
      <c r="X62">
        <f t="shared" si="21"/>
        <v>137.81408000000002</v>
      </c>
      <c r="Y62">
        <f t="shared" si="21"/>
        <v>137.81408000000002</v>
      </c>
      <c r="Z62">
        <f t="shared" si="21"/>
        <v>137.81408000000002</v>
      </c>
      <c r="AA62">
        <f t="shared" si="21"/>
        <v>137.81408000000002</v>
      </c>
      <c r="AB62">
        <f t="shared" si="21"/>
        <v>137.81408000000002</v>
      </c>
      <c r="AC62">
        <f t="shared" si="21"/>
        <v>137.81408000000002</v>
      </c>
      <c r="AD62">
        <f t="shared" si="21"/>
        <v>142.79850240000002</v>
      </c>
      <c r="AE62">
        <f t="shared" si="21"/>
        <v>142.79850240000002</v>
      </c>
      <c r="AF62">
        <f t="shared" si="21"/>
        <v>142.79850240000002</v>
      </c>
      <c r="AG62">
        <f t="shared" si="21"/>
        <v>142.79850240000002</v>
      </c>
      <c r="AH62">
        <f t="shared" si="21"/>
        <v>142.79850240000002</v>
      </c>
      <c r="AI62">
        <f t="shared" si="21"/>
        <v>142.79850240000002</v>
      </c>
      <c r="AJ62">
        <f t="shared" si="21"/>
        <v>142.79850240000002</v>
      </c>
      <c r="AK62">
        <f t="shared" si="21"/>
        <v>142.79850240000002</v>
      </c>
      <c r="AL62">
        <f t="shared" si="21"/>
        <v>142.79850240000002</v>
      </c>
      <c r="AM62">
        <f t="shared" si="21"/>
        <v>142.79850240000002</v>
      </c>
      <c r="AN62">
        <f t="shared" si="21"/>
        <v>142.79850240000002</v>
      </c>
      <c r="AO62">
        <f t="shared" si="21"/>
        <v>142.79850240000002</v>
      </c>
      <c r="AP62">
        <f t="shared" si="21"/>
        <v>147.90245747200001</v>
      </c>
      <c r="AQ62">
        <f t="shared" si="21"/>
        <v>147.90245747200001</v>
      </c>
      <c r="AR62">
        <f t="shared" si="21"/>
        <v>147.90245747200001</v>
      </c>
      <c r="AS62">
        <f t="shared" si="21"/>
        <v>147.90245747200001</v>
      </c>
      <c r="AT62">
        <f t="shared" si="21"/>
        <v>147.90245747200001</v>
      </c>
      <c r="AU62">
        <f t="shared" si="21"/>
        <v>147.90245747200001</v>
      </c>
      <c r="AV62">
        <f t="shared" si="21"/>
        <v>147.90245747200001</v>
      </c>
      <c r="AW62">
        <f t="shared" si="21"/>
        <v>147.90245747200001</v>
      </c>
      <c r="AX62">
        <f t="shared" si="21"/>
        <v>147.90245747200001</v>
      </c>
      <c r="AY62">
        <f t="shared" si="21"/>
        <v>147.90245747200001</v>
      </c>
      <c r="AZ62">
        <f t="shared" si="21"/>
        <v>147.90245747200001</v>
      </c>
      <c r="BA62">
        <f t="shared" si="21"/>
        <v>147.90245747200001</v>
      </c>
      <c r="BB62">
        <f t="shared" si="21"/>
        <v>151.72050662144002</v>
      </c>
      <c r="BC62">
        <f t="shared" si="21"/>
        <v>151.72050662144002</v>
      </c>
      <c r="BD62">
        <f t="shared" si="21"/>
        <v>151.72050662144002</v>
      </c>
      <c r="BE62">
        <f t="shared" si="21"/>
        <v>151.72050662144002</v>
      </c>
      <c r="BF62">
        <f t="shared" si="21"/>
        <v>151.72050662144002</v>
      </c>
      <c r="BG62">
        <f t="shared" si="21"/>
        <v>151.72050662144002</v>
      </c>
      <c r="BH62">
        <f t="shared" si="21"/>
        <v>151.72050662144002</v>
      </c>
      <c r="BI62">
        <f t="shared" si="21"/>
        <v>151.72050662144002</v>
      </c>
      <c r="BJ62">
        <f t="shared" si="21"/>
        <v>151.72050662144002</v>
      </c>
      <c r="BK62">
        <f t="shared" si="21"/>
        <v>151.72050662144002</v>
      </c>
      <c r="BL62">
        <f t="shared" si="21"/>
        <v>151.72050662144002</v>
      </c>
      <c r="BM62">
        <f t="shared" si="21"/>
        <v>151.72050662144002</v>
      </c>
    </row>
    <row r="63" spans="1:65" ht="15" customHeight="1" x14ac:dyDescent="0.45">
      <c r="A63" s="51"/>
    </row>
    <row r="64" spans="1:65" ht="15" customHeight="1" x14ac:dyDescent="0.45">
      <c r="A64" s="51"/>
      <c r="B64" t="s">
        <v>398</v>
      </c>
      <c r="F64">
        <f>F$62*F42</f>
        <v>33.222400000000007</v>
      </c>
      <c r="G64">
        <f t="shared" ref="G64:BM64" si="22">G$62*G42</f>
        <v>34.803520000000006</v>
      </c>
      <c r="H64">
        <f t="shared" si="22"/>
        <v>36.384640000000005</v>
      </c>
      <c r="I64">
        <f t="shared" si="22"/>
        <v>37.965760000000003</v>
      </c>
      <c r="J64">
        <f t="shared" si="22"/>
        <v>39.546880000000009</v>
      </c>
      <c r="K64">
        <f t="shared" si="22"/>
        <v>41.128000000000007</v>
      </c>
      <c r="L64">
        <f t="shared" si="22"/>
        <v>42.709120000000006</v>
      </c>
      <c r="M64">
        <f t="shared" si="22"/>
        <v>44.290240000000011</v>
      </c>
      <c r="N64">
        <f t="shared" si="22"/>
        <v>45.87136000000001</v>
      </c>
      <c r="O64">
        <f t="shared" si="22"/>
        <v>47.452480000000008</v>
      </c>
      <c r="P64">
        <f t="shared" si="22"/>
        <v>49.033600000000007</v>
      </c>
      <c r="Q64">
        <f t="shared" si="22"/>
        <v>50.614720000000005</v>
      </c>
      <c r="R64">
        <f t="shared" si="22"/>
        <v>53.46545600000001</v>
      </c>
      <c r="S64">
        <f t="shared" si="22"/>
        <v>53.46545600000001</v>
      </c>
      <c r="T64">
        <f t="shared" si="22"/>
        <v>53.46545600000001</v>
      </c>
      <c r="U64">
        <f t="shared" si="22"/>
        <v>53.46545600000001</v>
      </c>
      <c r="V64">
        <f t="shared" si="22"/>
        <v>53.46545600000001</v>
      </c>
      <c r="W64">
        <f t="shared" si="22"/>
        <v>55.12563200000001</v>
      </c>
      <c r="X64">
        <f t="shared" si="22"/>
        <v>55.12563200000001</v>
      </c>
      <c r="Y64">
        <f t="shared" si="22"/>
        <v>55.12563200000001</v>
      </c>
      <c r="Z64">
        <f t="shared" si="22"/>
        <v>55.12563200000001</v>
      </c>
      <c r="AA64">
        <f t="shared" si="22"/>
        <v>55.12563200000001</v>
      </c>
      <c r="AB64">
        <f t="shared" si="22"/>
        <v>55.12563200000001</v>
      </c>
      <c r="AC64">
        <f t="shared" si="22"/>
        <v>55.12563200000001</v>
      </c>
      <c r="AD64">
        <f t="shared" si="22"/>
        <v>57.119400960000007</v>
      </c>
      <c r="AE64">
        <f t="shared" si="22"/>
        <v>57.119400960000007</v>
      </c>
      <c r="AF64">
        <f t="shared" si="22"/>
        <v>57.119400960000007</v>
      </c>
      <c r="AG64">
        <f t="shared" si="22"/>
        <v>57.119400960000007</v>
      </c>
      <c r="AH64">
        <f t="shared" si="22"/>
        <v>57.119400960000007</v>
      </c>
      <c r="AI64">
        <f t="shared" si="22"/>
        <v>57.119400960000007</v>
      </c>
      <c r="AJ64">
        <f t="shared" si="22"/>
        <v>57.119400960000007</v>
      </c>
      <c r="AK64">
        <f t="shared" si="22"/>
        <v>57.119400960000007</v>
      </c>
      <c r="AL64">
        <f t="shared" si="22"/>
        <v>57.119400960000007</v>
      </c>
      <c r="AM64">
        <f t="shared" si="22"/>
        <v>57.119400960000007</v>
      </c>
      <c r="AN64">
        <f t="shared" si="22"/>
        <v>57.119400960000007</v>
      </c>
      <c r="AO64">
        <f t="shared" si="22"/>
        <v>57.119400960000007</v>
      </c>
      <c r="AP64">
        <f t="shared" si="22"/>
        <v>59.160982988800008</v>
      </c>
      <c r="AQ64">
        <f t="shared" si="22"/>
        <v>59.160982988800008</v>
      </c>
      <c r="AR64">
        <f t="shared" si="22"/>
        <v>59.160982988800008</v>
      </c>
      <c r="AS64">
        <f t="shared" si="22"/>
        <v>59.160982988800008</v>
      </c>
      <c r="AT64">
        <f t="shared" si="22"/>
        <v>59.160982988800008</v>
      </c>
      <c r="AU64">
        <f t="shared" si="22"/>
        <v>59.160982988800008</v>
      </c>
      <c r="AV64">
        <f t="shared" si="22"/>
        <v>59.160982988800008</v>
      </c>
      <c r="AW64">
        <f t="shared" si="22"/>
        <v>59.160982988800008</v>
      </c>
      <c r="AX64">
        <f t="shared" si="22"/>
        <v>59.160982988800008</v>
      </c>
      <c r="AY64">
        <f t="shared" si="22"/>
        <v>59.160982988800008</v>
      </c>
      <c r="AZ64">
        <f t="shared" si="22"/>
        <v>59.160982988800008</v>
      </c>
      <c r="BA64">
        <f t="shared" si="22"/>
        <v>59.160982988800008</v>
      </c>
      <c r="BB64">
        <f t="shared" si="22"/>
        <v>60.688202648576009</v>
      </c>
      <c r="BC64">
        <f t="shared" si="22"/>
        <v>60.688202648576009</v>
      </c>
      <c r="BD64">
        <f t="shared" si="22"/>
        <v>60.688202648576009</v>
      </c>
      <c r="BE64">
        <f t="shared" si="22"/>
        <v>60.688202648576009</v>
      </c>
      <c r="BF64">
        <f t="shared" si="22"/>
        <v>60.688202648576009</v>
      </c>
      <c r="BG64">
        <f t="shared" si="22"/>
        <v>60.688202648576009</v>
      </c>
      <c r="BH64">
        <f t="shared" si="22"/>
        <v>60.688202648576009</v>
      </c>
      <c r="BI64">
        <f t="shared" si="22"/>
        <v>60.688202648576009</v>
      </c>
      <c r="BJ64">
        <f t="shared" si="22"/>
        <v>60.688202648576009</v>
      </c>
      <c r="BK64">
        <f t="shared" si="22"/>
        <v>60.688202648576009</v>
      </c>
      <c r="BL64">
        <f t="shared" si="22"/>
        <v>60.688202648576009</v>
      </c>
      <c r="BM64">
        <f t="shared" si="22"/>
        <v>60.688202648576009</v>
      </c>
    </row>
    <row r="65" spans="1:65" ht="15" customHeight="1" x14ac:dyDescent="0.45">
      <c r="A65" s="51"/>
      <c r="B65" t="s">
        <v>404</v>
      </c>
      <c r="F65">
        <f>F$62*F43</f>
        <v>49.833600000000004</v>
      </c>
      <c r="G65">
        <f t="shared" ref="G65:BM65" si="23">G$62*G43</f>
        <v>52.205280000000002</v>
      </c>
      <c r="H65">
        <f t="shared" si="23"/>
        <v>54.57696</v>
      </c>
      <c r="I65">
        <f t="shared" si="23"/>
        <v>56.948639999999997</v>
      </c>
      <c r="J65">
        <f t="shared" si="23"/>
        <v>59.320320000000002</v>
      </c>
      <c r="K65">
        <f t="shared" si="23"/>
        <v>61.692</v>
      </c>
      <c r="L65">
        <f t="shared" si="23"/>
        <v>64.063680000000005</v>
      </c>
      <c r="M65">
        <f t="shared" si="23"/>
        <v>66.435360000000003</v>
      </c>
      <c r="N65">
        <f t="shared" si="23"/>
        <v>68.807040000000001</v>
      </c>
      <c r="O65">
        <f t="shared" si="23"/>
        <v>71.178719999999998</v>
      </c>
      <c r="P65">
        <f t="shared" si="23"/>
        <v>73.550399999999996</v>
      </c>
      <c r="Q65">
        <f t="shared" si="23"/>
        <v>75.922080000000008</v>
      </c>
      <c r="R65">
        <f t="shared" si="23"/>
        <v>80.198184000000012</v>
      </c>
      <c r="S65">
        <f t="shared" si="23"/>
        <v>80.198184000000012</v>
      </c>
      <c r="T65">
        <f t="shared" si="23"/>
        <v>80.198184000000012</v>
      </c>
      <c r="U65">
        <f t="shared" si="23"/>
        <v>80.198184000000012</v>
      </c>
      <c r="V65">
        <f t="shared" si="23"/>
        <v>80.198184000000012</v>
      </c>
      <c r="W65">
        <f t="shared" si="23"/>
        <v>82.688448000000008</v>
      </c>
      <c r="X65">
        <f t="shared" si="23"/>
        <v>82.688448000000008</v>
      </c>
      <c r="Y65">
        <f t="shared" si="23"/>
        <v>82.688448000000008</v>
      </c>
      <c r="Z65">
        <f t="shared" si="23"/>
        <v>82.688448000000008</v>
      </c>
      <c r="AA65">
        <f t="shared" si="23"/>
        <v>82.688448000000008</v>
      </c>
      <c r="AB65">
        <f t="shared" si="23"/>
        <v>82.688448000000008</v>
      </c>
      <c r="AC65">
        <f t="shared" si="23"/>
        <v>82.688448000000008</v>
      </c>
      <c r="AD65">
        <f t="shared" si="23"/>
        <v>85.679101440000011</v>
      </c>
      <c r="AE65">
        <f t="shared" si="23"/>
        <v>85.679101440000011</v>
      </c>
      <c r="AF65">
        <f t="shared" si="23"/>
        <v>85.679101440000011</v>
      </c>
      <c r="AG65">
        <f t="shared" si="23"/>
        <v>85.679101440000011</v>
      </c>
      <c r="AH65">
        <f t="shared" si="23"/>
        <v>85.679101440000011</v>
      </c>
      <c r="AI65">
        <f t="shared" si="23"/>
        <v>85.679101440000011</v>
      </c>
      <c r="AJ65">
        <f t="shared" si="23"/>
        <v>85.679101440000011</v>
      </c>
      <c r="AK65">
        <f t="shared" si="23"/>
        <v>85.679101440000011</v>
      </c>
      <c r="AL65">
        <f t="shared" si="23"/>
        <v>85.679101440000011</v>
      </c>
      <c r="AM65">
        <f t="shared" si="23"/>
        <v>85.679101440000011</v>
      </c>
      <c r="AN65">
        <f t="shared" si="23"/>
        <v>85.679101440000011</v>
      </c>
      <c r="AO65">
        <f t="shared" si="23"/>
        <v>85.679101440000011</v>
      </c>
      <c r="AP65">
        <f t="shared" si="23"/>
        <v>88.741474483200008</v>
      </c>
      <c r="AQ65">
        <f t="shared" si="23"/>
        <v>88.741474483200008</v>
      </c>
      <c r="AR65">
        <f t="shared" si="23"/>
        <v>88.741474483200008</v>
      </c>
      <c r="AS65">
        <f t="shared" si="23"/>
        <v>88.741474483200008</v>
      </c>
      <c r="AT65">
        <f t="shared" si="23"/>
        <v>88.741474483200008</v>
      </c>
      <c r="AU65">
        <f t="shared" si="23"/>
        <v>88.741474483200008</v>
      </c>
      <c r="AV65">
        <f t="shared" si="23"/>
        <v>88.741474483200008</v>
      </c>
      <c r="AW65">
        <f t="shared" si="23"/>
        <v>88.741474483200008</v>
      </c>
      <c r="AX65">
        <f t="shared" si="23"/>
        <v>88.741474483200008</v>
      </c>
      <c r="AY65">
        <f t="shared" si="23"/>
        <v>88.741474483200008</v>
      </c>
      <c r="AZ65">
        <f t="shared" si="23"/>
        <v>88.741474483200008</v>
      </c>
      <c r="BA65">
        <f t="shared" si="23"/>
        <v>88.741474483200008</v>
      </c>
      <c r="BB65">
        <f t="shared" si="23"/>
        <v>91.032303972864014</v>
      </c>
      <c r="BC65">
        <f t="shared" si="23"/>
        <v>91.032303972864014</v>
      </c>
      <c r="BD65">
        <f t="shared" si="23"/>
        <v>91.032303972864014</v>
      </c>
      <c r="BE65">
        <f t="shared" si="23"/>
        <v>91.032303972864014</v>
      </c>
      <c r="BF65">
        <f t="shared" si="23"/>
        <v>91.032303972864014</v>
      </c>
      <c r="BG65">
        <f t="shared" si="23"/>
        <v>91.032303972864014</v>
      </c>
      <c r="BH65">
        <f t="shared" si="23"/>
        <v>91.032303972864014</v>
      </c>
      <c r="BI65">
        <f t="shared" si="23"/>
        <v>91.032303972864014</v>
      </c>
      <c r="BJ65">
        <f t="shared" si="23"/>
        <v>91.032303972864014</v>
      </c>
      <c r="BK65">
        <f t="shared" si="23"/>
        <v>91.032303972864014</v>
      </c>
      <c r="BL65">
        <f t="shared" si="23"/>
        <v>91.032303972864014</v>
      </c>
      <c r="BM65">
        <f t="shared" si="23"/>
        <v>91.032303972864014</v>
      </c>
    </row>
    <row r="66" spans="1:65" ht="15" customHeight="1" x14ac:dyDescent="0.45">
      <c r="A66" s="47"/>
    </row>
    <row r="67" spans="1:65" ht="15" customHeight="1" x14ac:dyDescent="0.45">
      <c r="A67" s="51" t="s">
        <v>198</v>
      </c>
    </row>
    <row r="68" spans="1:65" ht="15" customHeight="1" x14ac:dyDescent="0.45">
      <c r="A68" s="51"/>
      <c r="B68" t="s">
        <v>192</v>
      </c>
      <c r="F68">
        <f>F30</f>
        <v>47.433600000000006</v>
      </c>
      <c r="G68">
        <f t="shared" ref="G68:BM68" si="24">G30</f>
        <v>51.386400000000002</v>
      </c>
      <c r="H68">
        <f t="shared" si="24"/>
        <v>55.339200000000005</v>
      </c>
      <c r="I68">
        <f t="shared" si="24"/>
        <v>59.292000000000002</v>
      </c>
      <c r="J68">
        <f t="shared" si="24"/>
        <v>63.244800000000005</v>
      </c>
      <c r="K68">
        <f t="shared" si="24"/>
        <v>67.197600000000008</v>
      </c>
      <c r="L68">
        <f t="shared" si="24"/>
        <v>71.150400000000005</v>
      </c>
      <c r="M68">
        <f t="shared" si="24"/>
        <v>71.150400000000005</v>
      </c>
      <c r="N68">
        <f t="shared" si="24"/>
        <v>71.150400000000005</v>
      </c>
      <c r="O68">
        <f t="shared" si="24"/>
        <v>71.150400000000005</v>
      </c>
      <c r="P68">
        <f t="shared" si="24"/>
        <v>71.150400000000005</v>
      </c>
      <c r="Q68">
        <f t="shared" si="24"/>
        <v>71.150400000000005</v>
      </c>
      <c r="R68">
        <f t="shared" si="24"/>
        <v>74.707920000000016</v>
      </c>
      <c r="S68">
        <f t="shared" si="24"/>
        <v>74.707920000000016</v>
      </c>
      <c r="T68">
        <f t="shared" si="24"/>
        <v>74.707920000000016</v>
      </c>
      <c r="U68">
        <f t="shared" si="24"/>
        <v>74.707920000000016</v>
      </c>
      <c r="V68">
        <f t="shared" si="24"/>
        <v>74.707920000000016</v>
      </c>
      <c r="W68">
        <f t="shared" si="24"/>
        <v>74.707920000000016</v>
      </c>
      <c r="X68">
        <f t="shared" si="24"/>
        <v>74.707920000000016</v>
      </c>
      <c r="Y68">
        <f t="shared" si="24"/>
        <v>74.707920000000016</v>
      </c>
      <c r="Z68">
        <f t="shared" si="24"/>
        <v>74.707920000000016</v>
      </c>
      <c r="AA68">
        <f t="shared" si="24"/>
        <v>74.707920000000016</v>
      </c>
      <c r="AB68">
        <f t="shared" si="24"/>
        <v>74.707920000000016</v>
      </c>
      <c r="AC68">
        <f t="shared" si="24"/>
        <v>74.707920000000016</v>
      </c>
      <c r="AD68">
        <f t="shared" si="24"/>
        <v>76.949157600000007</v>
      </c>
      <c r="AE68">
        <f t="shared" si="24"/>
        <v>76.949157600000007</v>
      </c>
      <c r="AF68">
        <f t="shared" si="24"/>
        <v>76.949157600000007</v>
      </c>
      <c r="AG68">
        <f t="shared" si="24"/>
        <v>76.949157600000007</v>
      </c>
      <c r="AH68">
        <f t="shared" si="24"/>
        <v>76.949157600000007</v>
      </c>
      <c r="AI68">
        <f t="shared" si="24"/>
        <v>76.949157600000007</v>
      </c>
      <c r="AJ68">
        <f t="shared" si="24"/>
        <v>76.949157600000007</v>
      </c>
      <c r="AK68">
        <f t="shared" si="24"/>
        <v>76.949157600000007</v>
      </c>
      <c r="AL68">
        <f t="shared" si="24"/>
        <v>76.949157600000007</v>
      </c>
      <c r="AM68">
        <f t="shared" si="24"/>
        <v>76.949157600000007</v>
      </c>
      <c r="AN68">
        <f t="shared" si="24"/>
        <v>76.949157600000007</v>
      </c>
      <c r="AO68">
        <f t="shared" si="24"/>
        <v>76.949157600000007</v>
      </c>
      <c r="AP68">
        <f t="shared" si="24"/>
        <v>79.257632328</v>
      </c>
      <c r="AQ68">
        <f t="shared" si="24"/>
        <v>79.257632328</v>
      </c>
      <c r="AR68">
        <f t="shared" si="24"/>
        <v>79.257632328</v>
      </c>
      <c r="AS68">
        <f t="shared" si="24"/>
        <v>79.257632328</v>
      </c>
      <c r="AT68">
        <f t="shared" si="24"/>
        <v>79.257632328</v>
      </c>
      <c r="AU68">
        <f t="shared" si="24"/>
        <v>79.257632328</v>
      </c>
      <c r="AV68">
        <f t="shared" si="24"/>
        <v>79.257632328</v>
      </c>
      <c r="AW68">
        <f t="shared" si="24"/>
        <v>79.257632328</v>
      </c>
      <c r="AX68">
        <f t="shared" si="24"/>
        <v>79.257632328</v>
      </c>
      <c r="AY68">
        <f t="shared" si="24"/>
        <v>79.257632328</v>
      </c>
      <c r="AZ68">
        <f t="shared" si="24"/>
        <v>79.257632328</v>
      </c>
      <c r="BA68">
        <f t="shared" si="24"/>
        <v>79.257632328</v>
      </c>
      <c r="BB68">
        <f t="shared" si="24"/>
        <v>80.842784974560018</v>
      </c>
      <c r="BC68">
        <f t="shared" si="24"/>
        <v>80.842784974560018</v>
      </c>
      <c r="BD68">
        <f t="shared" si="24"/>
        <v>80.842784974560018</v>
      </c>
      <c r="BE68">
        <f t="shared" si="24"/>
        <v>80.842784974560018</v>
      </c>
      <c r="BF68">
        <f t="shared" si="24"/>
        <v>80.842784974560018</v>
      </c>
      <c r="BG68">
        <f t="shared" si="24"/>
        <v>80.842784974560018</v>
      </c>
      <c r="BH68">
        <f t="shared" si="24"/>
        <v>80.842784974560018</v>
      </c>
      <c r="BI68">
        <f t="shared" si="24"/>
        <v>80.842784974560018</v>
      </c>
      <c r="BJ68">
        <f t="shared" si="24"/>
        <v>80.842784974560018</v>
      </c>
      <c r="BK68">
        <f t="shared" si="24"/>
        <v>80.842784974560018</v>
      </c>
      <c r="BL68">
        <f t="shared" si="24"/>
        <v>80.842784974560018</v>
      </c>
      <c r="BM68">
        <f t="shared" si="24"/>
        <v>80.842784974560018</v>
      </c>
    </row>
    <row r="69" spans="1:65" ht="15" customHeight="1" x14ac:dyDescent="0.45">
      <c r="A69" s="51"/>
      <c r="B69" t="s">
        <v>199</v>
      </c>
      <c r="F69">
        <f>F41</f>
        <v>5</v>
      </c>
      <c r="G69">
        <f t="shared" ref="G69:BM69" si="25">G41</f>
        <v>5</v>
      </c>
      <c r="H69">
        <f t="shared" si="25"/>
        <v>5</v>
      </c>
      <c r="I69">
        <f t="shared" si="25"/>
        <v>5</v>
      </c>
      <c r="J69">
        <f t="shared" si="25"/>
        <v>5</v>
      </c>
      <c r="K69">
        <f t="shared" si="25"/>
        <v>5</v>
      </c>
      <c r="L69">
        <f t="shared" si="25"/>
        <v>5</v>
      </c>
      <c r="M69">
        <f t="shared" si="25"/>
        <v>5</v>
      </c>
      <c r="N69">
        <f t="shared" si="25"/>
        <v>5</v>
      </c>
      <c r="O69">
        <f t="shared" si="25"/>
        <v>5</v>
      </c>
      <c r="P69">
        <f t="shared" si="25"/>
        <v>5</v>
      </c>
      <c r="Q69">
        <f t="shared" si="25"/>
        <v>5</v>
      </c>
      <c r="R69">
        <f t="shared" si="25"/>
        <v>6</v>
      </c>
      <c r="S69">
        <f t="shared" si="25"/>
        <v>6</v>
      </c>
      <c r="T69">
        <f t="shared" si="25"/>
        <v>6</v>
      </c>
      <c r="U69">
        <f t="shared" si="25"/>
        <v>6</v>
      </c>
      <c r="V69">
        <f t="shared" si="25"/>
        <v>6</v>
      </c>
      <c r="W69">
        <f t="shared" si="25"/>
        <v>6</v>
      </c>
      <c r="X69">
        <f t="shared" si="25"/>
        <v>6</v>
      </c>
      <c r="Y69">
        <f t="shared" si="25"/>
        <v>6</v>
      </c>
      <c r="Z69">
        <f t="shared" si="25"/>
        <v>6</v>
      </c>
      <c r="AA69">
        <f t="shared" si="25"/>
        <v>6</v>
      </c>
      <c r="AB69">
        <f t="shared" si="25"/>
        <v>6</v>
      </c>
      <c r="AC69">
        <f t="shared" si="25"/>
        <v>6</v>
      </c>
      <c r="AD69">
        <f t="shared" si="25"/>
        <v>7</v>
      </c>
      <c r="AE69">
        <f t="shared" si="25"/>
        <v>7</v>
      </c>
      <c r="AF69">
        <f t="shared" si="25"/>
        <v>7</v>
      </c>
      <c r="AG69">
        <f t="shared" si="25"/>
        <v>7</v>
      </c>
      <c r="AH69">
        <f t="shared" si="25"/>
        <v>7</v>
      </c>
      <c r="AI69">
        <f t="shared" si="25"/>
        <v>7</v>
      </c>
      <c r="AJ69">
        <f t="shared" si="25"/>
        <v>7</v>
      </c>
      <c r="AK69">
        <f t="shared" si="25"/>
        <v>7</v>
      </c>
      <c r="AL69">
        <f t="shared" si="25"/>
        <v>7</v>
      </c>
      <c r="AM69">
        <f t="shared" si="25"/>
        <v>7</v>
      </c>
      <c r="AN69">
        <f t="shared" si="25"/>
        <v>7</v>
      </c>
      <c r="AO69">
        <f t="shared" si="25"/>
        <v>7</v>
      </c>
      <c r="AP69">
        <f t="shared" si="25"/>
        <v>8</v>
      </c>
      <c r="AQ69">
        <f t="shared" si="25"/>
        <v>8</v>
      </c>
      <c r="AR69">
        <f t="shared" si="25"/>
        <v>8</v>
      </c>
      <c r="AS69">
        <f t="shared" si="25"/>
        <v>8</v>
      </c>
      <c r="AT69">
        <f t="shared" si="25"/>
        <v>8</v>
      </c>
      <c r="AU69">
        <f t="shared" si="25"/>
        <v>8</v>
      </c>
      <c r="AV69">
        <f t="shared" si="25"/>
        <v>8</v>
      </c>
      <c r="AW69">
        <f t="shared" si="25"/>
        <v>8</v>
      </c>
      <c r="AX69">
        <f t="shared" si="25"/>
        <v>8</v>
      </c>
      <c r="AY69">
        <f t="shared" si="25"/>
        <v>8</v>
      </c>
      <c r="AZ69">
        <f t="shared" si="25"/>
        <v>8</v>
      </c>
      <c r="BA69">
        <f t="shared" si="25"/>
        <v>8</v>
      </c>
      <c r="BB69">
        <f t="shared" si="25"/>
        <v>9</v>
      </c>
      <c r="BC69">
        <f t="shared" si="25"/>
        <v>9</v>
      </c>
      <c r="BD69">
        <f t="shared" si="25"/>
        <v>9</v>
      </c>
      <c r="BE69">
        <f t="shared" si="25"/>
        <v>9</v>
      </c>
      <c r="BF69">
        <f t="shared" si="25"/>
        <v>9</v>
      </c>
      <c r="BG69">
        <f t="shared" si="25"/>
        <v>9</v>
      </c>
      <c r="BH69">
        <f t="shared" si="25"/>
        <v>9</v>
      </c>
      <c r="BI69">
        <f t="shared" si="25"/>
        <v>9</v>
      </c>
      <c r="BJ69">
        <f t="shared" si="25"/>
        <v>9</v>
      </c>
      <c r="BK69">
        <f t="shared" si="25"/>
        <v>9</v>
      </c>
      <c r="BL69">
        <f t="shared" si="25"/>
        <v>9</v>
      </c>
      <c r="BM69">
        <f t="shared" si="25"/>
        <v>9</v>
      </c>
    </row>
    <row r="70" spans="1:65" ht="15" customHeight="1" x14ac:dyDescent="0.45">
      <c r="A70" s="51"/>
      <c r="B70" t="s">
        <v>90</v>
      </c>
      <c r="F70">
        <f>SUM(F68:F69)</f>
        <v>52.433600000000006</v>
      </c>
      <c r="G70">
        <f t="shared" ref="G70:BM70" si="26">SUM(G68:G69)</f>
        <v>56.386400000000002</v>
      </c>
      <c r="H70">
        <f t="shared" si="26"/>
        <v>60.339200000000005</v>
      </c>
      <c r="I70">
        <f t="shared" si="26"/>
        <v>64.292000000000002</v>
      </c>
      <c r="J70">
        <f t="shared" si="26"/>
        <v>68.244799999999998</v>
      </c>
      <c r="K70">
        <f t="shared" si="26"/>
        <v>72.197600000000008</v>
      </c>
      <c r="L70">
        <f t="shared" si="26"/>
        <v>76.150400000000005</v>
      </c>
      <c r="M70">
        <f t="shared" si="26"/>
        <v>76.150400000000005</v>
      </c>
      <c r="N70">
        <f t="shared" si="26"/>
        <v>76.150400000000005</v>
      </c>
      <c r="O70">
        <f t="shared" si="26"/>
        <v>76.150400000000005</v>
      </c>
      <c r="P70">
        <f t="shared" si="26"/>
        <v>76.150400000000005</v>
      </c>
      <c r="Q70">
        <f t="shared" si="26"/>
        <v>76.150400000000005</v>
      </c>
      <c r="R70">
        <f t="shared" si="26"/>
        <v>80.707920000000016</v>
      </c>
      <c r="S70">
        <f t="shared" si="26"/>
        <v>80.707920000000016</v>
      </c>
      <c r="T70">
        <f t="shared" si="26"/>
        <v>80.707920000000016</v>
      </c>
      <c r="U70">
        <f t="shared" si="26"/>
        <v>80.707920000000016</v>
      </c>
      <c r="V70">
        <f t="shared" si="26"/>
        <v>80.707920000000016</v>
      </c>
      <c r="W70">
        <f t="shared" si="26"/>
        <v>80.707920000000016</v>
      </c>
      <c r="X70">
        <f t="shared" si="26"/>
        <v>80.707920000000016</v>
      </c>
      <c r="Y70">
        <f t="shared" si="26"/>
        <v>80.707920000000016</v>
      </c>
      <c r="Z70">
        <f t="shared" si="26"/>
        <v>80.707920000000016</v>
      </c>
      <c r="AA70">
        <f t="shared" si="26"/>
        <v>80.707920000000016</v>
      </c>
      <c r="AB70">
        <f t="shared" si="26"/>
        <v>80.707920000000016</v>
      </c>
      <c r="AC70">
        <f t="shared" si="26"/>
        <v>80.707920000000016</v>
      </c>
      <c r="AD70">
        <f t="shared" si="26"/>
        <v>83.949157600000007</v>
      </c>
      <c r="AE70">
        <f t="shared" si="26"/>
        <v>83.949157600000007</v>
      </c>
      <c r="AF70">
        <f t="shared" si="26"/>
        <v>83.949157600000007</v>
      </c>
      <c r="AG70">
        <f t="shared" si="26"/>
        <v>83.949157600000007</v>
      </c>
      <c r="AH70">
        <f t="shared" si="26"/>
        <v>83.949157600000007</v>
      </c>
      <c r="AI70">
        <f t="shared" si="26"/>
        <v>83.949157600000007</v>
      </c>
      <c r="AJ70">
        <f t="shared" si="26"/>
        <v>83.949157600000007</v>
      </c>
      <c r="AK70">
        <f t="shared" si="26"/>
        <v>83.949157600000007</v>
      </c>
      <c r="AL70">
        <f t="shared" si="26"/>
        <v>83.949157600000007</v>
      </c>
      <c r="AM70">
        <f t="shared" si="26"/>
        <v>83.949157600000007</v>
      </c>
      <c r="AN70">
        <f t="shared" si="26"/>
        <v>83.949157600000007</v>
      </c>
      <c r="AO70">
        <f t="shared" si="26"/>
        <v>83.949157600000007</v>
      </c>
      <c r="AP70">
        <f t="shared" si="26"/>
        <v>87.257632328</v>
      </c>
      <c r="AQ70">
        <f t="shared" si="26"/>
        <v>87.257632328</v>
      </c>
      <c r="AR70">
        <f t="shared" si="26"/>
        <v>87.257632328</v>
      </c>
      <c r="AS70">
        <f t="shared" si="26"/>
        <v>87.257632328</v>
      </c>
      <c r="AT70">
        <f t="shared" si="26"/>
        <v>87.257632328</v>
      </c>
      <c r="AU70">
        <f t="shared" si="26"/>
        <v>87.257632328</v>
      </c>
      <c r="AV70">
        <f t="shared" si="26"/>
        <v>87.257632328</v>
      </c>
      <c r="AW70">
        <f t="shared" si="26"/>
        <v>87.257632328</v>
      </c>
      <c r="AX70">
        <f t="shared" si="26"/>
        <v>87.257632328</v>
      </c>
      <c r="AY70">
        <f t="shared" si="26"/>
        <v>87.257632328</v>
      </c>
      <c r="AZ70">
        <f t="shared" si="26"/>
        <v>87.257632328</v>
      </c>
      <c r="BA70">
        <f t="shared" si="26"/>
        <v>87.257632328</v>
      </c>
      <c r="BB70">
        <f t="shared" si="26"/>
        <v>89.842784974560018</v>
      </c>
      <c r="BC70">
        <f t="shared" si="26"/>
        <v>89.842784974560018</v>
      </c>
      <c r="BD70">
        <f t="shared" si="26"/>
        <v>89.842784974560018</v>
      </c>
      <c r="BE70">
        <f t="shared" si="26"/>
        <v>89.842784974560018</v>
      </c>
      <c r="BF70">
        <f t="shared" si="26"/>
        <v>89.842784974560018</v>
      </c>
      <c r="BG70">
        <f t="shared" si="26"/>
        <v>89.842784974560018</v>
      </c>
      <c r="BH70">
        <f t="shared" si="26"/>
        <v>89.842784974560018</v>
      </c>
      <c r="BI70">
        <f t="shared" si="26"/>
        <v>89.842784974560018</v>
      </c>
      <c r="BJ70">
        <f t="shared" si="26"/>
        <v>89.842784974560018</v>
      </c>
      <c r="BK70">
        <f t="shared" si="26"/>
        <v>89.842784974560018</v>
      </c>
      <c r="BL70">
        <f t="shared" si="26"/>
        <v>89.842784974560018</v>
      </c>
      <c r="BM70">
        <f t="shared" si="26"/>
        <v>89.842784974560018</v>
      </c>
    </row>
    <row r="71" spans="1:65" ht="15" customHeight="1" x14ac:dyDescent="0.45">
      <c r="A71" s="51"/>
    </row>
    <row r="72" spans="1:65" ht="15" customHeight="1" x14ac:dyDescent="0.45">
      <c r="A72" s="51" t="s">
        <v>200</v>
      </c>
    </row>
    <row r="73" spans="1:65" ht="15" customHeight="1" x14ac:dyDescent="0.45">
      <c r="A73" s="51"/>
      <c r="B73" t="s">
        <v>201</v>
      </c>
      <c r="F73" s="43">
        <f ca="1">F57/Revenue_Forecast!F131</f>
        <v>0.49752946326722641</v>
      </c>
      <c r="G73" s="43">
        <f ca="1">G57/Revenue_Forecast!G131</f>
        <v>0.50037653464964449</v>
      </c>
      <c r="H73" s="43">
        <f ca="1">H57/Revenue_Forecast!H131</f>
        <v>0.50303279532464418</v>
      </c>
      <c r="I73" s="43">
        <f ca="1">I57/Revenue_Forecast!I131</f>
        <v>0.50550319305935609</v>
      </c>
      <c r="J73" s="43">
        <f ca="1">J57/Revenue_Forecast!J131</f>
        <v>0.50779266843988036</v>
      </c>
      <c r="K73" s="43">
        <f ca="1">K57/Revenue_Forecast!K131</f>
        <v>0.50990614969765324</v>
      </c>
      <c r="L73" s="43">
        <f ca="1">L57/Revenue_Forecast!L131</f>
        <v>0.51184854769127364</v>
      </c>
      <c r="M73" s="43">
        <f ca="1">M57/Revenue_Forecast!M131</f>
        <v>0.51362475105152561</v>
      </c>
      <c r="N73" s="43">
        <f ca="1">N57/Revenue_Forecast!N131</f>
        <v>0.51523962149651548</v>
      </c>
      <c r="O73" s="43">
        <f ca="1">O57/Revenue_Forecast!O131</f>
        <v>0.5166979893230268</v>
      </c>
      <c r="P73" s="43">
        <f ca="1">P57/Revenue_Forecast!P131</f>
        <v>0.51800464907939325</v>
      </c>
      <c r="Q73" s="43">
        <f ca="1">Q57/Revenue_Forecast!Q131</f>
        <v>0.51916435542439376</v>
      </c>
      <c r="R73" s="43">
        <f ca="1">R57/Revenue_Forecast!R131</f>
        <v>0.51064551373982014</v>
      </c>
      <c r="S73" s="43">
        <f ca="1">S57/Revenue_Forecast!S131</f>
        <v>0.51213464327719405</v>
      </c>
      <c r="T73" s="43">
        <f ca="1">T57/Revenue_Forecast!T131</f>
        <v>0.51349901714094881</v>
      </c>
      <c r="U73" s="43">
        <f ca="1">U57/Revenue_Forecast!U131</f>
        <v>0.51474210426364631</v>
      </c>
      <c r="V73" s="43">
        <f ca="1">V57/Revenue_Forecast!V131</f>
        <v>0.51586733205644186</v>
      </c>
      <c r="W73" s="43">
        <f ca="1">W57/Revenue_Forecast!W131</f>
        <v>0.51259269934194618</v>
      </c>
      <c r="X73" s="43">
        <f ca="1">X57/Revenue_Forecast!X131</f>
        <v>0.50936711218728858</v>
      </c>
      <c r="Y73" s="43">
        <f ca="1">Y57/Revenue_Forecast!Y131</f>
        <v>0.50619023811883601</v>
      </c>
      <c r="Z73" s="43">
        <f ca="1">Z57/Revenue_Forecast!Z131</f>
        <v>0.50306173305642121</v>
      </c>
      <c r="AA73" s="43">
        <f ca="1">AA57/Revenue_Forecast!AA131</f>
        <v>0.49998124181163162</v>
      </c>
      <c r="AB73" s="43">
        <f ca="1">AB57/Revenue_Forecast!AB131</f>
        <v>0.49694839858377943</v>
      </c>
      <c r="AC73" s="43">
        <f ca="1">AC57/Revenue_Forecast!AC131</f>
        <v>0.49396282745289899</v>
      </c>
      <c r="AD73" s="43">
        <f ca="1">AD57/Revenue_Forecast!AD131</f>
        <v>0.49776075078872734</v>
      </c>
      <c r="AE73" s="43">
        <f ca="1">AE57/Revenue_Forecast!AE131</f>
        <v>0.49532403221633098</v>
      </c>
      <c r="AF73" s="43">
        <f ca="1">AF57/Revenue_Forecast!AF131</f>
        <v>0.49291976270816995</v>
      </c>
      <c r="AG73" s="43">
        <f ca="1">AG57/Revenue_Forecast!AG131</f>
        <v>0.49054764993931332</v>
      </c>
      <c r="AH73" s="43">
        <f ca="1">AH57/Revenue_Forecast!AH131</f>
        <v>0.48820740049045686</v>
      </c>
      <c r="AI73" s="43">
        <f ca="1">AI57/Revenue_Forecast!AI131</f>
        <v>0.48589871996561063</v>
      </c>
      <c r="AJ73" s="43">
        <f ca="1">AJ57/Revenue_Forecast!AJ131</f>
        <v>0.48362131310770989</v>
      </c>
      <c r="AK73" s="43">
        <f ca="1">AK57/Revenue_Forecast!AK131</f>
        <v>0.48137488391211369</v>
      </c>
      <c r="AL73" s="43">
        <f ca="1">AL57/Revenue_Forecast!AL131</f>
        <v>0.47915913573796237</v>
      </c>
      <c r="AM73" s="43">
        <f ca="1">AM57/Revenue_Forecast!AM131</f>
        <v>0.47697377141736386</v>
      </c>
      <c r="AN73" s="43">
        <f ca="1">AN57/Revenue_Forecast!AN131</f>
        <v>0.47481849336238507</v>
      </c>
      <c r="AO73" s="43">
        <f ca="1">AO57/Revenue_Forecast!AO131</f>
        <v>0.47269300366982636</v>
      </c>
      <c r="AP73" s="43">
        <f ca="1">AP57/Revenue_Forecast!AP131</f>
        <v>0.47573372923620844</v>
      </c>
      <c r="AQ73" s="43">
        <f ca="1">AQ57/Revenue_Forecast!AQ131</f>
        <v>0.47354451037869072</v>
      </c>
      <c r="AR73" s="43">
        <f ca="1">AR57/Revenue_Forecast!AR131</f>
        <v>0.47138715740955417</v>
      </c>
      <c r="AS73" s="43">
        <f ca="1">AS57/Revenue_Forecast!AS131</f>
        <v>0.46926130079502981</v>
      </c>
      <c r="AT73" s="43">
        <f ca="1">AT57/Revenue_Forecast!AT131</f>
        <v>0.46716657272938755</v>
      </c>
      <c r="AU73" s="43">
        <f ca="1">AU57/Revenue_Forecast!AU131</f>
        <v>0.4651026072012075</v>
      </c>
      <c r="AV73" s="43">
        <f ca="1">AV57/Revenue_Forecast!AV131</f>
        <v>0.46306904005735677</v>
      </c>
      <c r="AW73" s="43">
        <f ca="1">AW57/Revenue_Forecast!AW131</f>
        <v>0.46106550906469118</v>
      </c>
      <c r="AX73" s="43">
        <f ca="1">AX57/Revenue_Forecast!AX131</f>
        <v>0.45909165396950352</v>
      </c>
      <c r="AY73" s="43">
        <f ca="1">AY57/Revenue_Forecast!AY131</f>
        <v>0.45714711655474088</v>
      </c>
      <c r="AZ73" s="43">
        <f ca="1">AZ57/Revenue_Forecast!AZ131</f>
        <v>0.45523154069501309</v>
      </c>
      <c r="BA73" s="43">
        <f ca="1">BA57/Revenue_Forecast!BA131</f>
        <v>0.45334457240942011</v>
      </c>
      <c r="BB73" s="43">
        <f ca="1">BB57/Revenue_Forecast!BB131</f>
        <v>0.45475892105450544</v>
      </c>
      <c r="BC73" s="43">
        <f ca="1">BC57/Revenue_Forecast!BC131</f>
        <v>0.45283823685307195</v>
      </c>
      <c r="BD73" s="43">
        <f ca="1">BD57/Revenue_Forecast!BD131</f>
        <v>0.4509476276772737</v>
      </c>
      <c r="BE73" s="43">
        <f ca="1">BE57/Revenue_Forecast!BE131</f>
        <v>0.44908667842045363</v>
      </c>
      <c r="BF73" s="43">
        <f ca="1">BF57/Revenue_Forecast!BF131</f>
        <v>0.44725497820995264</v>
      </c>
      <c r="BG73" s="43">
        <f ca="1">BG57/Revenue_Forecast!BG131</f>
        <v>0.44545212040412518</v>
      </c>
      <c r="BH73" s="43">
        <f ca="1">BH57/Revenue_Forecast!BH131</f>
        <v>0.44367770258811895</v>
      </c>
      <c r="BI73" s="43">
        <f ca="1">BI57/Revenue_Forecast!BI131</f>
        <v>0.44193132656844941</v>
      </c>
      <c r="BJ73" s="43">
        <f ca="1">BJ57/Revenue_Forecast!BJ131</f>
        <v>0.44021259836639975</v>
      </c>
      <c r="BK73" s="43">
        <f ca="1">BK57/Revenue_Forecast!BK131</f>
        <v>0.43852112821027711</v>
      </c>
      <c r="BL73" s="43">
        <f ca="1">BL57/Revenue_Forecast!BL131</f>
        <v>0.4368565305265551</v>
      </c>
      <c r="BM73" s="43">
        <f ca="1">BM57/Revenue_Forecast!BM131</f>
        <v>0.43521842392993337</v>
      </c>
    </row>
    <row r="74" spans="1:65" ht="15" customHeight="1" x14ac:dyDescent="0.45">
      <c r="A74" s="51"/>
      <c r="B74" t="s">
        <v>202</v>
      </c>
      <c r="F74" s="43">
        <f ca="1">F70/Revenue_Forecast!F131</f>
        <v>7.3957934529273198E-2</v>
      </c>
      <c r="G74" s="43">
        <f ca="1">G70/Revenue_Forecast!G131</f>
        <v>7.7925787331639143E-2</v>
      </c>
      <c r="H74" s="43">
        <f ca="1">H70/Revenue_Forecast!H131</f>
        <v>8.1691868032470194E-2</v>
      </c>
      <c r="I74" s="43">
        <f ca="1">I70/Revenue_Forecast!I131</f>
        <v>8.5260916019301455E-2</v>
      </c>
      <c r="J74" s="43">
        <f ca="1">J70/Revenue_Forecast!J131</f>
        <v>8.8637675535160818E-2</v>
      </c>
      <c r="K74" s="43">
        <f ca="1">K70/Revenue_Forecast!K131</f>
        <v>9.1826890466541189E-2</v>
      </c>
      <c r="L74" s="43">
        <f ca="1">L70/Revenue_Forecast!L131</f>
        <v>9.4833299266397983E-2</v>
      </c>
      <c r="M74" s="43">
        <f ca="1">M70/Revenue_Forecast!M131</f>
        <v>9.2842385706529404E-2</v>
      </c>
      <c r="N74" s="43">
        <f ca="1">N70/Revenue_Forecast!N131</f>
        <v>9.0881660876286963E-2</v>
      </c>
      <c r="O74" s="43">
        <f ca="1">O70/Revenue_Forecast!O131</f>
        <v>8.8951117915617189E-2</v>
      </c>
      <c r="P74" s="43">
        <f ca="1">P70/Revenue_Forecast!P131</f>
        <v>8.7050731077614338E-2</v>
      </c>
      <c r="Q74" s="43">
        <f ca="1">Q70/Revenue_Forecast!Q131</f>
        <v>8.5180456214507677E-2</v>
      </c>
      <c r="R74" s="43">
        <f ca="1">R70/Revenue_Forecast!R131</f>
        <v>8.8808105440116067E-2</v>
      </c>
      <c r="S74" s="43">
        <f ca="1">S70/Revenue_Forecast!S131</f>
        <v>8.7179764535207718E-2</v>
      </c>
      <c r="T74" s="43">
        <f ca="1">T70/Revenue_Forecast!T131</f>
        <v>8.5574977375907496E-2</v>
      </c>
      <c r="U74" s="43">
        <f ca="1">U70/Revenue_Forecast!U131</f>
        <v>8.3993612227128062E-2</v>
      </c>
      <c r="V74" s="43">
        <f ca="1">V70/Revenue_Forecast!V131</f>
        <v>8.2435530974813126E-2</v>
      </c>
      <c r="W74" s="43">
        <f ca="1">W70/Revenue_Forecast!W131</f>
        <v>8.0900589360526784E-2</v>
      </c>
      <c r="X74" s="43">
        <f ca="1">X70/Revenue_Forecast!X131</f>
        <v>7.9388637216313881E-2</v>
      </c>
      <c r="Y74" s="43">
        <f ca="1">Y70/Revenue_Forecast!Y131</f>
        <v>7.7899518699471065E-2</v>
      </c>
      <c r="Z74" s="43">
        <f ca="1">Z70/Revenue_Forecast!Z131</f>
        <v>7.6433072526882334E-2</v>
      </c>
      <c r="AA74" s="43">
        <f ca="1">AA70/Revenue_Forecast!AA131</f>
        <v>7.4989132208586079E-2</v>
      </c>
      <c r="AB74" s="43">
        <f ca="1">AB70/Revenue_Forecast!AB131</f>
        <v>7.3567526280254134E-2</v>
      </c>
      <c r="AC74" s="43">
        <f ca="1">AC70/Revenue_Forecast!AC131</f>
        <v>7.216807853427816E-2</v>
      </c>
      <c r="AD74" s="43">
        <f ca="1">AD70/Revenue_Forecast!AD131</f>
        <v>7.4018309164334342E-2</v>
      </c>
      <c r="AE74" s="43">
        <f ca="1">AE70/Revenue_Forecast!AE131</f>
        <v>7.2875047689370559E-2</v>
      </c>
      <c r="AF74" s="43">
        <f ca="1">AF70/Revenue_Forecast!AF131</f>
        <v>7.1747010691069479E-2</v>
      </c>
      <c r="AG74" s="43">
        <f ca="1">AG70/Revenue_Forecast!AG131</f>
        <v>7.0634061016197347E-2</v>
      </c>
      <c r="AH74" s="43">
        <f ca="1">AH70/Revenue_Forecast!AH131</f>
        <v>6.9536060998061644E-2</v>
      </c>
      <c r="AI74" s="43">
        <f ca="1">AI70/Revenue_Forecast!AI131</f>
        <v>6.8452872511727755E-2</v>
      </c>
      <c r="AJ74" s="43">
        <f ca="1">AJ70/Revenue_Forecast!AJ131</f>
        <v>6.7384357028261135E-2</v>
      </c>
      <c r="AK74" s="43">
        <f ca="1">AK70/Revenue_Forecast!AK131</f>
        <v>6.6330375667979058E-2</v>
      </c>
      <c r="AL74" s="43">
        <f ca="1">AL70/Revenue_Forecast!AL131</f>
        <v>6.5290789252697101E-2</v>
      </c>
      <c r="AM74" s="43">
        <f ca="1">AM70/Revenue_Forecast!AM131</f>
        <v>6.4265458356957433E-2</v>
      </c>
      <c r="AN74" s="43">
        <f ca="1">AN70/Revenue_Forecast!AN131</f>
        <v>6.3254243358227075E-2</v>
      </c>
      <c r="AO74" s="43">
        <f ca="1">AO70/Revenue_Forecast!AO131</f>
        <v>6.2257004486055957E-2</v>
      </c>
      <c r="AP74" s="43">
        <f ca="1">AP70/Revenue_Forecast!AP131</f>
        <v>6.3739788188109311E-2</v>
      </c>
      <c r="AQ74" s="43">
        <f ca="1">AQ70/Revenue_Forecast!AQ131</f>
        <v>6.2711743448892243E-2</v>
      </c>
      <c r="AR74" s="43">
        <f ca="1">AR70/Revenue_Forecast!AR131</f>
        <v>6.1698662749838797E-2</v>
      </c>
      <c r="AS74" s="43">
        <f ca="1">AS70/Revenue_Forecast!AS131</f>
        <v>6.0700372559990175E-2</v>
      </c>
      <c r="AT74" s="43">
        <f ca="1">AT70/Revenue_Forecast!AT131</f>
        <v>5.9716700159864987E-2</v>
      </c>
      <c r="AU74" s="43">
        <f ca="1">AU70/Revenue_Forecast!AU131</f>
        <v>5.8747473672579605E-2</v>
      </c>
      <c r="AV74" s="43">
        <f ca="1">AV70/Revenue_Forecast!AV131</f>
        <v>5.7792522093891477E-2</v>
      </c>
      <c r="AW74" s="43">
        <f ca="1">AW70/Revenue_Forecast!AW131</f>
        <v>5.6851675321173821E-2</v>
      </c>
      <c r="AX74" s="43">
        <f ca="1">AX70/Revenue_Forecast!AX131</f>
        <v>5.5924764181332277E-2</v>
      </c>
      <c r="AY74" s="43">
        <f ca="1">AY70/Revenue_Forecast!AY131</f>
        <v>5.5011620457673611E-2</v>
      </c>
      <c r="AZ74" s="43">
        <f ca="1">AZ70/Revenue_Forecast!AZ131</f>
        <v>5.4112076915737731E-2</v>
      </c>
      <c r="BA74" s="43">
        <f ca="1">BA70/Revenue_Forecast!BA131</f>
        <v>5.3225967328104785E-2</v>
      </c>
      <c r="BB74" s="43">
        <f ca="1">BB70/Revenue_Forecast!BB131</f>
        <v>5.3932077141635643E-2</v>
      </c>
      <c r="BC74" s="43">
        <f ca="1">BC70/Revenue_Forecast!BC131</f>
        <v>5.3029432819393943E-2</v>
      </c>
      <c r="BD74" s="43">
        <f ca="1">BD70/Revenue_Forecast!BD131</f>
        <v>5.214092254954393E-2</v>
      </c>
      <c r="BE74" s="43">
        <f ca="1">BE70/Revenue_Forecast!BE131</f>
        <v>5.1266351248652892E-2</v>
      </c>
      <c r="BF74" s="43">
        <f ca="1">BF70/Revenue_Forecast!BF131</f>
        <v>5.040552582309691E-2</v>
      </c>
      <c r="BG74" s="43">
        <f ca="1">BG70/Revenue_Forecast!BG131</f>
        <v>4.9558255167658237E-2</v>
      </c>
      <c r="BH74" s="43">
        <f ca="1">BH70/Revenue_Forecast!BH131</f>
        <v>4.8724350163541923E-2</v>
      </c>
      <c r="BI74" s="43">
        <f ca="1">BI70/Revenue_Forecast!BI131</f>
        <v>4.790362367582611E-2</v>
      </c>
      <c r="BJ74" s="43">
        <f ca="1">BJ70/Revenue_Forecast!BJ131</f>
        <v>4.7095890550360245E-2</v>
      </c>
      <c r="BK74" s="43">
        <f ca="1">BK70/Revenue_Forecast!BK131</f>
        <v>4.6300967610125809E-2</v>
      </c>
      <c r="BL74" s="43">
        <f ca="1">BL70/Revenue_Forecast!BL131</f>
        <v>4.5518673651073635E-2</v>
      </c>
      <c r="BM74" s="43">
        <f ca="1">BM70/Revenue_Forecast!BM131</f>
        <v>4.4748829437452439E-2</v>
      </c>
    </row>
    <row r="75" spans="1:65" ht="15" customHeight="1" x14ac:dyDescent="0.45">
      <c r="A75" s="51"/>
    </row>
    <row r="76" spans="1:65" ht="15.75" x14ac:dyDescent="0.4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72" t="s">
        <v>308</v>
      </c>
    </row>
    <row r="6" spans="1:65" ht="15" customHeight="1" x14ac:dyDescent="0.45">
      <c r="A6" s="72"/>
      <c r="B6" t="s">
        <v>395</v>
      </c>
      <c r="F6">
        <f>Revenue_Forecast!F23</f>
        <v>719.6</v>
      </c>
      <c r="G6">
        <f>Revenue_Forecast!G23</f>
        <v>739.74880000000007</v>
      </c>
      <c r="H6">
        <f>Revenue_Forecast!H23</f>
        <v>760.4617664000001</v>
      </c>
      <c r="I6">
        <f>Revenue_Forecast!I23</f>
        <v>781.75469585920007</v>
      </c>
      <c r="J6">
        <f>Revenue_Forecast!J23</f>
        <v>803.64382734325773</v>
      </c>
      <c r="K6">
        <f>Revenue_Forecast!K23</f>
        <v>826.14585450886898</v>
      </c>
      <c r="L6">
        <f>Revenue_Forecast!L23</f>
        <v>849.27793843511733</v>
      </c>
      <c r="M6">
        <f>Revenue_Forecast!M23</f>
        <v>873.0577207113007</v>
      </c>
      <c r="N6">
        <f>Revenue_Forecast!N23</f>
        <v>897.50333689121715</v>
      </c>
      <c r="O6">
        <f>Revenue_Forecast!O23</f>
        <v>922.63343032417117</v>
      </c>
      <c r="P6">
        <f>Revenue_Forecast!P23</f>
        <v>948.46716637324801</v>
      </c>
      <c r="Q6">
        <f>Revenue_Forecast!Q23</f>
        <v>975.02424703169891</v>
      </c>
      <c r="R6">
        <f>Revenue_Forecast!R23</f>
        <v>997.44980471342797</v>
      </c>
      <c r="S6">
        <f>Revenue_Forecast!S23</f>
        <v>1020.3911502218368</v>
      </c>
      <c r="T6">
        <f>Revenue_Forecast!T23</f>
        <v>1043.8601466769389</v>
      </c>
      <c r="U6">
        <f>Revenue_Forecast!U23</f>
        <v>1067.8689300505087</v>
      </c>
      <c r="V6">
        <f>Revenue_Forecast!V23</f>
        <v>1092.4299154416703</v>
      </c>
      <c r="W6">
        <f>Revenue_Forecast!W23</f>
        <v>1117.5558034968287</v>
      </c>
      <c r="X6">
        <f>Revenue_Forecast!X23</f>
        <v>1143.2595869772558</v>
      </c>
      <c r="Y6">
        <f>Revenue_Forecast!Y23</f>
        <v>1169.5545574777327</v>
      </c>
      <c r="Z6">
        <f>Revenue_Forecast!Z23</f>
        <v>1196.4543122997206</v>
      </c>
      <c r="AA6">
        <f>Revenue_Forecast!AA23</f>
        <v>1223.9727614826143</v>
      </c>
      <c r="AB6">
        <f>Revenue_Forecast!AB23</f>
        <v>1252.1241349967142</v>
      </c>
      <c r="AC6">
        <f>Revenue_Forecast!AC23</f>
        <v>1280.9229901016386</v>
      </c>
      <c r="AD6">
        <f>Revenue_Forecast!AD23</f>
        <v>1303.9796039234679</v>
      </c>
      <c r="AE6">
        <f>Revenue_Forecast!AE23</f>
        <v>1327.4512367940904</v>
      </c>
      <c r="AF6">
        <f>Revenue_Forecast!AF23</f>
        <v>1351.3453590563838</v>
      </c>
      <c r="AG6">
        <f>Revenue_Forecast!AG23</f>
        <v>1375.6695755193987</v>
      </c>
      <c r="AH6">
        <f>Revenue_Forecast!AH23</f>
        <v>1400.4316278787478</v>
      </c>
      <c r="AI6">
        <f>Revenue_Forecast!AI23</f>
        <v>1425.6393971805653</v>
      </c>
      <c r="AJ6">
        <f>Revenue_Forecast!AJ23</f>
        <v>1451.3009063298155</v>
      </c>
      <c r="AK6">
        <f>Revenue_Forecast!AK23</f>
        <v>1477.4243226437522</v>
      </c>
      <c r="AL6">
        <f>Revenue_Forecast!AL23</f>
        <v>1504.0179604513398</v>
      </c>
      <c r="AM6">
        <f>Revenue_Forecast!AM23</f>
        <v>1531.090283739464</v>
      </c>
      <c r="AN6">
        <f>Revenue_Forecast!AN23</f>
        <v>1558.6499088467745</v>
      </c>
      <c r="AO6">
        <f>Revenue_Forecast!AO23</f>
        <v>1586.7056072060163</v>
      </c>
      <c r="AP6">
        <f>Revenue_Forecast!AP23</f>
        <v>1615.2663081357246</v>
      </c>
      <c r="AQ6">
        <f>Revenue_Forecast!AQ23</f>
        <v>1644.3411016821676</v>
      </c>
      <c r="AR6">
        <f>Revenue_Forecast!AR23</f>
        <v>1673.9392415124466</v>
      </c>
      <c r="AS6">
        <f>Revenue_Forecast!AS23</f>
        <v>1704.0701478596707</v>
      </c>
      <c r="AT6">
        <f>Revenue_Forecast!AT23</f>
        <v>1734.7434105211448</v>
      </c>
      <c r="AU6">
        <f>Revenue_Forecast!AU23</f>
        <v>1765.9687919105254</v>
      </c>
      <c r="AV6">
        <f>Revenue_Forecast!AV23</f>
        <v>1797.756230164915</v>
      </c>
      <c r="AW6">
        <f>Revenue_Forecast!AW23</f>
        <v>1830.1158423078834</v>
      </c>
      <c r="AX6">
        <f>Revenue_Forecast!AX23</f>
        <v>1863.0579274694255</v>
      </c>
      <c r="AY6">
        <f>Revenue_Forecast!AY23</f>
        <v>1896.5929701638752</v>
      </c>
      <c r="AZ6">
        <f>Revenue_Forecast!AZ23</f>
        <v>1930.731643626825</v>
      </c>
      <c r="BA6">
        <f>Revenue_Forecast!BA23</f>
        <v>1965.4848132121078</v>
      </c>
      <c r="BB6">
        <f>Revenue_Forecast!BB23</f>
        <v>2000.8635398499257</v>
      </c>
      <c r="BC6">
        <f>Revenue_Forecast!BC23</f>
        <v>2036.8790835672246</v>
      </c>
      <c r="BD6">
        <f>Revenue_Forecast!BD23</f>
        <v>2073.5429070714349</v>
      </c>
      <c r="BE6">
        <f>Revenue_Forecast!BE23</f>
        <v>2110.8666793987209</v>
      </c>
      <c r="BF6">
        <f>Revenue_Forecast!BF23</f>
        <v>2148.8622796278978</v>
      </c>
      <c r="BG6">
        <f>Revenue_Forecast!BG23</f>
        <v>2187.5418006611999</v>
      </c>
      <c r="BH6">
        <f>Revenue_Forecast!BH23</f>
        <v>2226.9175530731013</v>
      </c>
      <c r="BI6">
        <f>Revenue_Forecast!BI23</f>
        <v>2267.0020690284173</v>
      </c>
      <c r="BJ6">
        <f>Revenue_Forecast!BJ23</f>
        <v>2307.8081062709289</v>
      </c>
      <c r="BK6">
        <f>Revenue_Forecast!BK23</f>
        <v>2349.3486521838058</v>
      </c>
      <c r="BL6">
        <f>Revenue_Forecast!BL23</f>
        <v>2391.6369279231139</v>
      </c>
      <c r="BM6">
        <f>Revenue_Forecast!BM23</f>
        <v>2434.6863926257302</v>
      </c>
    </row>
    <row r="7" spans="1:65" ht="15" customHeight="1" x14ac:dyDescent="0.45">
      <c r="A7" s="72"/>
      <c r="B7" t="s">
        <v>251</v>
      </c>
      <c r="F7">
        <f>Revenue_Forecast!F22</f>
        <v>-4.9000000000000004</v>
      </c>
      <c r="G7">
        <f>Revenue_Forecast!G22</f>
        <v>-5.0372000000000003</v>
      </c>
      <c r="H7">
        <f>Revenue_Forecast!H22</f>
        <v>-5.1782416000000007</v>
      </c>
      <c r="I7">
        <f>Revenue_Forecast!I22</f>
        <v>-5.3232323648000008</v>
      </c>
      <c r="J7">
        <f>Revenue_Forecast!J22</f>
        <v>-5.4722828710144009</v>
      </c>
      <c r="K7">
        <f>Revenue_Forecast!K22</f>
        <v>-5.6255067914028043</v>
      </c>
      <c r="L7">
        <f>Revenue_Forecast!L22</f>
        <v>-5.7830209815620828</v>
      </c>
      <c r="M7">
        <f>Revenue_Forecast!M22</f>
        <v>-5.9449455690458217</v>
      </c>
      <c r="N7">
        <f>Revenue_Forecast!N22</f>
        <v>-6.1114040449791052</v>
      </c>
      <c r="O7">
        <f>Revenue_Forecast!O22</f>
        <v>-6.28252335823852</v>
      </c>
      <c r="P7">
        <f>Revenue_Forecast!P22</f>
        <v>-6.4584340122691986</v>
      </c>
      <c r="Q7">
        <f>Revenue_Forecast!Q22</f>
        <v>-6.6392701646127366</v>
      </c>
      <c r="R7">
        <f>Revenue_Forecast!R22</f>
        <v>-6.8251697292218925</v>
      </c>
      <c r="S7">
        <f>Revenue_Forecast!S22</f>
        <v>-6.9821486329939955</v>
      </c>
      <c r="T7">
        <f>Revenue_Forecast!T22</f>
        <v>-7.1427380515528576</v>
      </c>
      <c r="U7">
        <f>Revenue_Forecast!U22</f>
        <v>-7.3070210267385729</v>
      </c>
      <c r="V7">
        <f>Revenue_Forecast!V22</f>
        <v>-7.4750825103535607</v>
      </c>
      <c r="W7">
        <f>Revenue_Forecast!W22</f>
        <v>-7.6470094080916926</v>
      </c>
      <c r="X7">
        <f>Revenue_Forecast!X22</f>
        <v>-7.8228906244778011</v>
      </c>
      <c r="Y7">
        <f>Revenue_Forecast!Y22</f>
        <v>-8.0028171088407909</v>
      </c>
      <c r="Z7">
        <f>Revenue_Forecast!Z22</f>
        <v>-8.1868819023441297</v>
      </c>
      <c r="AA7">
        <f>Revenue_Forecast!AA22</f>
        <v>-8.3751801860980439</v>
      </c>
      <c r="AB7">
        <f>Revenue_Forecast!AB22</f>
        <v>-8.5678093303782994</v>
      </c>
      <c r="AC7">
        <f>Revenue_Forecast!AC22</f>
        <v>-8.7648689449769996</v>
      </c>
      <c r="AD7">
        <f>Revenue_Forecast!AD22</f>
        <v>-8.9664609307114702</v>
      </c>
      <c r="AE7">
        <f>Revenue_Forecast!AE22</f>
        <v>-9.1278572274642755</v>
      </c>
      <c r="AF7">
        <f>Revenue_Forecast!AF22</f>
        <v>-9.2921586575586321</v>
      </c>
      <c r="AG7">
        <f>Revenue_Forecast!AG22</f>
        <v>-9.4594175133946869</v>
      </c>
      <c r="AH7">
        <f>Revenue_Forecast!AH22</f>
        <v>-9.6296870286357912</v>
      </c>
      <c r="AI7">
        <f>Revenue_Forecast!AI22</f>
        <v>-9.8030213951512355</v>
      </c>
      <c r="AJ7">
        <f>Revenue_Forecast!AJ22</f>
        <v>-9.9794757802639573</v>
      </c>
      <c r="AK7">
        <f>Revenue_Forecast!AK22</f>
        <v>-10.159106344308709</v>
      </c>
      <c r="AL7">
        <f>Revenue_Forecast!AL22</f>
        <v>-10.341970258506265</v>
      </c>
      <c r="AM7">
        <f>Revenue_Forecast!AM22</f>
        <v>-10.528125723159379</v>
      </c>
      <c r="AN7">
        <f>Revenue_Forecast!AN22</f>
        <v>-10.717631986176247</v>
      </c>
      <c r="AO7">
        <f>Revenue_Forecast!AO22</f>
        <v>-10.910549361927421</v>
      </c>
      <c r="AP7">
        <f>Revenue_Forecast!AP22</f>
        <v>-11.106939250442114</v>
      </c>
      <c r="AQ7">
        <f>Revenue_Forecast!AQ22</f>
        <v>-11.306864156950072</v>
      </c>
      <c r="AR7">
        <f>Revenue_Forecast!AR22</f>
        <v>-11.510387711775174</v>
      </c>
      <c r="AS7">
        <f>Revenue_Forecast!AS22</f>
        <v>-11.717574690587126</v>
      </c>
      <c r="AT7">
        <f>Revenue_Forecast!AT22</f>
        <v>-11.928491035017695</v>
      </c>
      <c r="AU7">
        <f>Revenue_Forecast!AU22</f>
        <v>-12.143203873648014</v>
      </c>
      <c r="AV7">
        <f>Revenue_Forecast!AV22</f>
        <v>-12.361781543373677</v>
      </c>
      <c r="AW7">
        <f>Revenue_Forecast!AW22</f>
        <v>-12.584293611154406</v>
      </c>
      <c r="AX7">
        <f>Revenue_Forecast!AX22</f>
        <v>-12.810810896155184</v>
      </c>
      <c r="AY7">
        <f>Revenue_Forecast!AY22</f>
        <v>-13.041405492285978</v>
      </c>
      <c r="AZ7">
        <f>Revenue_Forecast!AZ22</f>
        <v>-13.276150791147126</v>
      </c>
      <c r="BA7">
        <f>Revenue_Forecast!BA22</f>
        <v>-13.515121505387775</v>
      </c>
      <c r="BB7">
        <f>Revenue_Forecast!BB22</f>
        <v>-13.758393692484756</v>
      </c>
      <c r="BC7">
        <f>Revenue_Forecast!BC22</f>
        <v>-14.00604477894948</v>
      </c>
      <c r="BD7">
        <f>Revenue_Forecast!BD22</f>
        <v>-14.258153584970572</v>
      </c>
      <c r="BE7">
        <f>Revenue_Forecast!BE22</f>
        <v>-14.514800349500044</v>
      </c>
      <c r="BF7">
        <f>Revenue_Forecast!BF22</f>
        <v>-14.776066755791046</v>
      </c>
      <c r="BG7">
        <f>Revenue_Forecast!BG22</f>
        <v>-15.042035957395285</v>
      </c>
      <c r="BH7">
        <f>Revenue_Forecast!BH22</f>
        <v>-15.312792604628399</v>
      </c>
      <c r="BI7">
        <f>Revenue_Forecast!BI22</f>
        <v>-15.58842287151171</v>
      </c>
      <c r="BJ7">
        <f>Revenue_Forecast!BJ22</f>
        <v>-15.869014483198921</v>
      </c>
      <c r="BK7">
        <f>Revenue_Forecast!BK22</f>
        <v>-16.154656743896503</v>
      </c>
      <c r="BL7">
        <f>Revenue_Forecast!BL22</f>
        <v>-16.445440565286642</v>
      </c>
      <c r="BM7">
        <f>Revenue_Forecast!BM22</f>
        <v>-16.741458495461799</v>
      </c>
    </row>
    <row r="8" spans="1:65" ht="15" customHeight="1" x14ac:dyDescent="0.45">
      <c r="A8" s="72"/>
      <c r="B8" t="s">
        <v>252</v>
      </c>
      <c r="G8" s="43">
        <f>G7/F6</f>
        <v>-7.0000000000000001E-3</v>
      </c>
      <c r="H8" s="43">
        <f t="shared" ref="H8:BM8" si="1">H7/G6</f>
        <v>-7.0000000000000001E-3</v>
      </c>
      <c r="I8" s="43">
        <f t="shared" si="1"/>
        <v>-7.0000000000000001E-3</v>
      </c>
      <c r="J8" s="43">
        <f t="shared" si="1"/>
        <v>-7.0000000000000001E-3</v>
      </c>
      <c r="K8" s="43">
        <f t="shared" si="1"/>
        <v>-7.0000000000000001E-3</v>
      </c>
      <c r="L8" s="43">
        <f t="shared" si="1"/>
        <v>-7.0000000000000001E-3</v>
      </c>
      <c r="M8" s="43">
        <f t="shared" si="1"/>
        <v>-7.0000000000000001E-3</v>
      </c>
      <c r="N8" s="43">
        <f t="shared" si="1"/>
        <v>-7.0000000000000001E-3</v>
      </c>
      <c r="O8" s="43">
        <f t="shared" si="1"/>
        <v>-7.0000000000000001E-3</v>
      </c>
      <c r="P8" s="43">
        <f t="shared" si="1"/>
        <v>-7.0000000000000001E-3</v>
      </c>
      <c r="Q8" s="43">
        <f t="shared" si="1"/>
        <v>-7.0000000000000001E-3</v>
      </c>
      <c r="R8" s="43">
        <f t="shared" si="1"/>
        <v>-7.0000000000000001E-3</v>
      </c>
      <c r="S8" s="43">
        <f t="shared" si="1"/>
        <v>-6.9999999999999993E-3</v>
      </c>
      <c r="T8" s="43">
        <f t="shared" si="1"/>
        <v>-7.0000000000000001E-3</v>
      </c>
      <c r="U8" s="43">
        <f t="shared" si="1"/>
        <v>-7.0000000000000001E-3</v>
      </c>
      <c r="V8" s="43">
        <f t="shared" si="1"/>
        <v>-7.0000000000000001E-3</v>
      </c>
      <c r="W8" s="43">
        <f t="shared" si="1"/>
        <v>-7.0000000000000001E-3</v>
      </c>
      <c r="X8" s="43">
        <f t="shared" si="1"/>
        <v>-7.0000000000000001E-3</v>
      </c>
      <c r="Y8" s="43">
        <f t="shared" si="1"/>
        <v>-7.0000000000000001E-3</v>
      </c>
      <c r="Z8" s="43">
        <f t="shared" si="1"/>
        <v>-7.000000000000001E-3</v>
      </c>
      <c r="AA8" s="43">
        <f t="shared" si="1"/>
        <v>-6.9999999999999993E-3</v>
      </c>
      <c r="AB8" s="43">
        <f t="shared" si="1"/>
        <v>-6.9999999999999993E-3</v>
      </c>
      <c r="AC8" s="43">
        <f t="shared" si="1"/>
        <v>-7.0000000000000001E-3</v>
      </c>
      <c r="AD8" s="43">
        <f t="shared" si="1"/>
        <v>-7.0000000000000001E-3</v>
      </c>
      <c r="AE8" s="43">
        <f t="shared" si="1"/>
        <v>-7.0000000000000001E-3</v>
      </c>
      <c r="AF8" s="43">
        <f t="shared" si="1"/>
        <v>-6.9999999999999993E-3</v>
      </c>
      <c r="AG8" s="43">
        <f t="shared" si="1"/>
        <v>-7.0000000000000001E-3</v>
      </c>
      <c r="AH8" s="43">
        <f t="shared" si="1"/>
        <v>-7.0000000000000001E-3</v>
      </c>
      <c r="AI8" s="43">
        <f t="shared" si="1"/>
        <v>-7.000000000000001E-3</v>
      </c>
      <c r="AJ8" s="43">
        <f t="shared" si="1"/>
        <v>-7.0000000000000001E-3</v>
      </c>
      <c r="AK8" s="43">
        <f t="shared" si="1"/>
        <v>-7.0000000000000001E-3</v>
      </c>
      <c r="AL8" s="43">
        <f t="shared" si="1"/>
        <v>-6.9999999999999993E-3</v>
      </c>
      <c r="AM8" s="43">
        <f t="shared" si="1"/>
        <v>-7.0000000000000001E-3</v>
      </c>
      <c r="AN8" s="43">
        <f t="shared" si="1"/>
        <v>-6.9999999999999993E-3</v>
      </c>
      <c r="AO8" s="43">
        <f t="shared" si="1"/>
        <v>-7.0000000000000001E-3</v>
      </c>
      <c r="AP8" s="43">
        <f t="shared" si="1"/>
        <v>-6.9999999999999993E-3</v>
      </c>
      <c r="AQ8" s="43">
        <f t="shared" si="1"/>
        <v>-7.0000000000000001E-3</v>
      </c>
      <c r="AR8" s="43">
        <f t="shared" si="1"/>
        <v>-7.0000000000000001E-3</v>
      </c>
      <c r="AS8" s="43">
        <f t="shared" si="1"/>
        <v>-7.0000000000000001E-3</v>
      </c>
      <c r="AT8" s="43">
        <f t="shared" si="1"/>
        <v>-7.0000000000000001E-3</v>
      </c>
      <c r="AU8" s="43">
        <f t="shared" si="1"/>
        <v>-7.0000000000000001E-3</v>
      </c>
      <c r="AV8" s="43">
        <f t="shared" si="1"/>
        <v>-7.0000000000000001E-3</v>
      </c>
      <c r="AW8" s="43">
        <f t="shared" si="1"/>
        <v>-7.0000000000000001E-3</v>
      </c>
      <c r="AX8" s="43">
        <f t="shared" si="1"/>
        <v>-7.0000000000000001E-3</v>
      </c>
      <c r="AY8" s="43">
        <f t="shared" si="1"/>
        <v>-7.0000000000000001E-3</v>
      </c>
      <c r="AZ8" s="43">
        <f t="shared" si="1"/>
        <v>-7.0000000000000001E-3</v>
      </c>
      <c r="BA8" s="43">
        <f t="shared" si="1"/>
        <v>-7.0000000000000001E-3</v>
      </c>
      <c r="BB8" s="43">
        <f t="shared" si="1"/>
        <v>-7.0000000000000001E-3</v>
      </c>
      <c r="BC8" s="43">
        <f t="shared" si="1"/>
        <v>-7.0000000000000001E-3</v>
      </c>
      <c r="BD8" s="43">
        <f t="shared" si="1"/>
        <v>-7.0000000000000001E-3</v>
      </c>
      <c r="BE8" s="43">
        <f t="shared" si="1"/>
        <v>-7.0000000000000001E-3</v>
      </c>
      <c r="BF8" s="43">
        <f t="shared" si="1"/>
        <v>-7.0000000000000001E-3</v>
      </c>
      <c r="BG8" s="43">
        <f t="shared" si="1"/>
        <v>-7.0000000000000001E-3</v>
      </c>
      <c r="BH8" s="43">
        <f t="shared" si="1"/>
        <v>-7.0000000000000001E-3</v>
      </c>
      <c r="BI8" s="43">
        <f t="shared" si="1"/>
        <v>-7.0000000000000001E-3</v>
      </c>
      <c r="BJ8" s="43">
        <f t="shared" si="1"/>
        <v>-7.0000000000000001E-3</v>
      </c>
      <c r="BK8" s="43">
        <f t="shared" si="1"/>
        <v>-7.0000000000000001E-3</v>
      </c>
      <c r="BL8" s="43">
        <f t="shared" si="1"/>
        <v>-7.0000000000000001E-3</v>
      </c>
      <c r="BM8" s="43">
        <f t="shared" si="1"/>
        <v>-7.000000000000001E-3</v>
      </c>
    </row>
    <row r="9" spans="1:65" ht="15" customHeight="1" x14ac:dyDescent="0.45">
      <c r="A9" s="72"/>
      <c r="B9" t="s">
        <v>304</v>
      </c>
      <c r="E9" s="54">
        <v>12</v>
      </c>
    </row>
    <row r="10" spans="1:65" ht="15" customHeight="1" x14ac:dyDescent="0.45">
      <c r="A10" s="72"/>
      <c r="B10" t="s">
        <v>253</v>
      </c>
      <c r="G10" s="43">
        <f>G8*$E$9</f>
        <v>-8.4000000000000005E-2</v>
      </c>
      <c r="H10" s="43">
        <f t="shared" ref="H10:BM10" si="2">H8*$E$9</f>
        <v>-8.4000000000000005E-2</v>
      </c>
      <c r="I10" s="43">
        <f t="shared" si="2"/>
        <v>-8.4000000000000005E-2</v>
      </c>
      <c r="J10" s="43">
        <f t="shared" si="2"/>
        <v>-8.4000000000000005E-2</v>
      </c>
      <c r="K10" s="43">
        <f t="shared" si="2"/>
        <v>-8.4000000000000005E-2</v>
      </c>
      <c r="L10" s="43">
        <f t="shared" si="2"/>
        <v>-8.4000000000000005E-2</v>
      </c>
      <c r="M10" s="43">
        <f t="shared" si="2"/>
        <v>-8.4000000000000005E-2</v>
      </c>
      <c r="N10" s="43">
        <f t="shared" si="2"/>
        <v>-8.4000000000000005E-2</v>
      </c>
      <c r="O10" s="43">
        <f t="shared" si="2"/>
        <v>-8.4000000000000005E-2</v>
      </c>
      <c r="P10" s="43">
        <f t="shared" si="2"/>
        <v>-8.4000000000000005E-2</v>
      </c>
      <c r="Q10" s="43">
        <f t="shared" si="2"/>
        <v>-8.4000000000000005E-2</v>
      </c>
      <c r="R10" s="43">
        <f t="shared" si="2"/>
        <v>-8.4000000000000005E-2</v>
      </c>
      <c r="S10" s="43">
        <f t="shared" si="2"/>
        <v>-8.3999999999999991E-2</v>
      </c>
      <c r="T10" s="43">
        <f t="shared" si="2"/>
        <v>-8.4000000000000005E-2</v>
      </c>
      <c r="U10" s="43">
        <f t="shared" si="2"/>
        <v>-8.4000000000000005E-2</v>
      </c>
      <c r="V10" s="43">
        <f t="shared" si="2"/>
        <v>-8.4000000000000005E-2</v>
      </c>
      <c r="W10" s="43">
        <f t="shared" si="2"/>
        <v>-8.4000000000000005E-2</v>
      </c>
      <c r="X10" s="43">
        <f t="shared" si="2"/>
        <v>-8.4000000000000005E-2</v>
      </c>
      <c r="Y10" s="43">
        <f t="shared" si="2"/>
        <v>-8.4000000000000005E-2</v>
      </c>
      <c r="Z10" s="43">
        <f t="shared" si="2"/>
        <v>-8.4000000000000019E-2</v>
      </c>
      <c r="AA10" s="43">
        <f t="shared" si="2"/>
        <v>-8.3999999999999991E-2</v>
      </c>
      <c r="AB10" s="43">
        <f t="shared" si="2"/>
        <v>-8.3999999999999991E-2</v>
      </c>
      <c r="AC10" s="43">
        <f t="shared" si="2"/>
        <v>-8.4000000000000005E-2</v>
      </c>
      <c r="AD10" s="43">
        <f t="shared" si="2"/>
        <v>-8.4000000000000005E-2</v>
      </c>
      <c r="AE10" s="43">
        <f t="shared" si="2"/>
        <v>-8.4000000000000005E-2</v>
      </c>
      <c r="AF10" s="43">
        <f t="shared" si="2"/>
        <v>-8.3999999999999991E-2</v>
      </c>
      <c r="AG10" s="43">
        <f t="shared" si="2"/>
        <v>-8.4000000000000005E-2</v>
      </c>
      <c r="AH10" s="43">
        <f t="shared" si="2"/>
        <v>-8.4000000000000005E-2</v>
      </c>
      <c r="AI10" s="43">
        <f t="shared" si="2"/>
        <v>-8.4000000000000019E-2</v>
      </c>
      <c r="AJ10" s="43">
        <f t="shared" si="2"/>
        <v>-8.4000000000000005E-2</v>
      </c>
      <c r="AK10" s="43">
        <f t="shared" si="2"/>
        <v>-8.4000000000000005E-2</v>
      </c>
      <c r="AL10" s="43">
        <f t="shared" si="2"/>
        <v>-8.3999999999999991E-2</v>
      </c>
      <c r="AM10" s="43">
        <f t="shared" si="2"/>
        <v>-8.4000000000000005E-2</v>
      </c>
      <c r="AN10" s="43">
        <f t="shared" si="2"/>
        <v>-8.3999999999999991E-2</v>
      </c>
      <c r="AO10" s="43">
        <f t="shared" si="2"/>
        <v>-8.4000000000000005E-2</v>
      </c>
      <c r="AP10" s="43">
        <f t="shared" si="2"/>
        <v>-8.3999999999999991E-2</v>
      </c>
      <c r="AQ10" s="43">
        <f t="shared" si="2"/>
        <v>-8.4000000000000005E-2</v>
      </c>
      <c r="AR10" s="43">
        <f t="shared" si="2"/>
        <v>-8.4000000000000005E-2</v>
      </c>
      <c r="AS10" s="43">
        <f t="shared" si="2"/>
        <v>-8.4000000000000005E-2</v>
      </c>
      <c r="AT10" s="43">
        <f t="shared" si="2"/>
        <v>-8.4000000000000005E-2</v>
      </c>
      <c r="AU10" s="43">
        <f t="shared" si="2"/>
        <v>-8.4000000000000005E-2</v>
      </c>
      <c r="AV10" s="43">
        <f t="shared" si="2"/>
        <v>-8.4000000000000005E-2</v>
      </c>
      <c r="AW10" s="43">
        <f t="shared" si="2"/>
        <v>-8.4000000000000005E-2</v>
      </c>
      <c r="AX10" s="43">
        <f t="shared" si="2"/>
        <v>-8.4000000000000005E-2</v>
      </c>
      <c r="AY10" s="43">
        <f t="shared" si="2"/>
        <v>-8.4000000000000005E-2</v>
      </c>
      <c r="AZ10" s="43">
        <f t="shared" si="2"/>
        <v>-8.4000000000000005E-2</v>
      </c>
      <c r="BA10" s="43">
        <f t="shared" si="2"/>
        <v>-8.4000000000000005E-2</v>
      </c>
      <c r="BB10" s="43">
        <f t="shared" si="2"/>
        <v>-8.4000000000000005E-2</v>
      </c>
      <c r="BC10" s="43">
        <f t="shared" si="2"/>
        <v>-8.4000000000000005E-2</v>
      </c>
      <c r="BD10" s="43">
        <f t="shared" si="2"/>
        <v>-8.4000000000000005E-2</v>
      </c>
      <c r="BE10" s="43">
        <f t="shared" si="2"/>
        <v>-8.4000000000000005E-2</v>
      </c>
      <c r="BF10" s="43">
        <f t="shared" si="2"/>
        <v>-8.4000000000000005E-2</v>
      </c>
      <c r="BG10" s="43">
        <f t="shared" si="2"/>
        <v>-8.4000000000000005E-2</v>
      </c>
      <c r="BH10" s="43">
        <f t="shared" si="2"/>
        <v>-8.4000000000000005E-2</v>
      </c>
      <c r="BI10" s="43">
        <f t="shared" si="2"/>
        <v>-8.4000000000000005E-2</v>
      </c>
      <c r="BJ10" s="43">
        <f t="shared" si="2"/>
        <v>-8.4000000000000005E-2</v>
      </c>
      <c r="BK10" s="43">
        <f t="shared" si="2"/>
        <v>-8.4000000000000005E-2</v>
      </c>
      <c r="BL10" s="43">
        <f t="shared" si="2"/>
        <v>-8.4000000000000005E-2</v>
      </c>
      <c r="BM10" s="43">
        <f t="shared" si="2"/>
        <v>-8.4000000000000019E-2</v>
      </c>
    </row>
    <row r="11" spans="1:65" ht="15" customHeight="1" x14ac:dyDescent="0.45">
      <c r="A11" s="72"/>
    </row>
    <row r="12" spans="1:65" ht="15" customHeight="1" x14ac:dyDescent="0.45">
      <c r="A12" s="72" t="s">
        <v>309</v>
      </c>
    </row>
    <row r="13" spans="1:65" ht="15" customHeight="1" x14ac:dyDescent="0.45">
      <c r="A13" s="72"/>
      <c r="B13" t="s">
        <v>254</v>
      </c>
      <c r="F13">
        <f>Revenue_Forecast!F128</f>
        <v>448.61284999999998</v>
      </c>
      <c r="G13">
        <f>Revenue_Forecast!G128</f>
        <v>461.98757546666667</v>
      </c>
      <c r="H13">
        <f>Revenue_Forecast!H128</f>
        <v>475.73679324640005</v>
      </c>
      <c r="I13">
        <f>Revenue_Forecast!I128</f>
        <v>489.87098912396596</v>
      </c>
      <c r="J13">
        <f>Revenue_Forecast!J128</f>
        <v>504.40094248610365</v>
      </c>
      <c r="K13">
        <f>Revenue_Forecast!K128</f>
        <v>519.33773454238121</v>
      </c>
      <c r="L13">
        <f>Revenue_Forecast!L128</f>
        <v>534.69275677623455</v>
      </c>
      <c r="M13">
        <f>Revenue_Forecast!M128</f>
        <v>550.47771963263574</v>
      </c>
      <c r="N13">
        <f>Revenue_Forecast!N128</f>
        <v>566.70466144901616</v>
      </c>
      <c r="O13">
        <f>Revenue_Forecast!O128</f>
        <v>583.38595763625528</v>
      </c>
      <c r="P13">
        <f>Revenue_Forecast!P128</f>
        <v>600.53433011673712</v>
      </c>
      <c r="Q13">
        <f>Revenue_Forecast!Q128</f>
        <v>618.16285702667244</v>
      </c>
      <c r="R13">
        <f>Revenue_Forecast!R128</f>
        <v>633.34660945751818</v>
      </c>
      <c r="S13">
        <f>Revenue_Forecast!S128</f>
        <v>648.87958819427342</v>
      </c>
      <c r="T13">
        <f>Revenue_Forecast!T128</f>
        <v>664.76982544197404</v>
      </c>
      <c r="U13">
        <f>Revenue_Forecast!U128</f>
        <v>681.02553814637179</v>
      </c>
      <c r="V13">
        <f>Revenue_Forecast!V128</f>
        <v>697.65513224297058</v>
      </c>
      <c r="W13">
        <f>Revenue_Forecast!W128</f>
        <v>714.66720700379119</v>
      </c>
      <c r="X13">
        <f>Revenue_Forecast!X128</f>
        <v>732.07055948411062</v>
      </c>
      <c r="Y13">
        <f>Revenue_Forecast!Y128</f>
        <v>749.87418907147742</v>
      </c>
      <c r="Z13">
        <f>Revenue_Forecast!Z128</f>
        <v>768.08730213935371</v>
      </c>
      <c r="AA13">
        <f>Revenue_Forecast!AA128</f>
        <v>786.71931680779107</v>
      </c>
      <c r="AB13">
        <f>Revenue_Forecast!AB128</f>
        <v>805.77986781360255</v>
      </c>
      <c r="AC13">
        <f>Revenue_Forecast!AC128</f>
        <v>825.27881149254767</v>
      </c>
      <c r="AD13">
        <f>Revenue_Forecast!AD128</f>
        <v>841.20205583525103</v>
      </c>
      <c r="AE13">
        <f>Revenue_Forecast!AE128</f>
        <v>857.41191857612307</v>
      </c>
      <c r="AF13">
        <f>Revenue_Forecast!AF128</f>
        <v>873.91355884633072</v>
      </c>
      <c r="AG13">
        <f>Revenue_Forecast!AG128</f>
        <v>890.71222864140213</v>
      </c>
      <c r="AH13">
        <f>Revenue_Forecast!AH128</f>
        <v>907.8132744927849</v>
      </c>
      <c r="AI13">
        <f>Revenue_Forecast!AI128</f>
        <v>925.22213916949261</v>
      </c>
      <c r="AJ13">
        <f>Revenue_Forecast!AJ128</f>
        <v>942.9443634103809</v>
      </c>
      <c r="AK13">
        <f>Revenue_Forecast!AK128</f>
        <v>960.98558768760518</v>
      </c>
      <c r="AL13">
        <f>Revenue_Forecast!AL128</f>
        <v>979.35155400181964</v>
      </c>
      <c r="AM13">
        <f>Revenue_Forecast!AM128</f>
        <v>998.04810770968993</v>
      </c>
      <c r="AN13">
        <f>Revenue_Forecast!AN128</f>
        <v>1017.081199384302</v>
      </c>
      <c r="AO13">
        <f>Revenue_Forecast!AO128</f>
        <v>1036.4568867090568</v>
      </c>
      <c r="AP13">
        <f>Revenue_Forecast!AP128</f>
        <v>1056.5758253995893</v>
      </c>
      <c r="AQ13">
        <f>Revenue_Forecast!AQ128</f>
        <v>1077.0569049865514</v>
      </c>
      <c r="AR13">
        <f>Revenue_Forecast!AR128</f>
        <v>1097.906644006079</v>
      </c>
      <c r="AS13">
        <f>Revenue_Forecast!AS128</f>
        <v>1119.1316783279578</v>
      </c>
      <c r="AT13">
        <f>Revenue_Forecast!AT128</f>
        <v>1140.7387632676305</v>
      </c>
      <c r="AU13">
        <f>Revenue_Forecast!AU128</f>
        <v>1162.7347757362174</v>
      </c>
      <c r="AV13">
        <f>Revenue_Forecast!AV128</f>
        <v>1185.1267164292387</v>
      </c>
      <c r="AW13">
        <f>Revenue_Forecast!AW128</f>
        <v>1207.9217120547346</v>
      </c>
      <c r="AX13">
        <f>Revenue_Forecast!AX128</f>
        <v>1231.1270176014893</v>
      </c>
      <c r="AY13">
        <f>Revenue_Forecast!AY128</f>
        <v>1254.7500186480856</v>
      </c>
      <c r="AZ13">
        <f>Revenue_Forecast!AZ128</f>
        <v>1278.7982337135206</v>
      </c>
      <c r="BA13">
        <f>Revenue_Forecast!BA128</f>
        <v>1303.2793166501335</v>
      </c>
      <c r="BB13">
        <f>Revenue_Forecast!BB128</f>
        <v>1328.6994939281949</v>
      </c>
      <c r="BC13">
        <f>Revenue_Forecast!BC128</f>
        <v>1354.5772343972615</v>
      </c>
      <c r="BD13">
        <f>Revenue_Forecast!BD128</f>
        <v>1380.920774194771</v>
      </c>
      <c r="BE13">
        <f>Revenue_Forecast!BE128</f>
        <v>1407.7384977086358</v>
      </c>
      <c r="BF13">
        <f>Revenue_Forecast!BF128</f>
        <v>1435.0389402457502</v>
      </c>
      <c r="BG13">
        <f>Revenue_Forecast!BG128</f>
        <v>1462.8307907485325</v>
      </c>
      <c r="BH13">
        <f>Revenue_Forecast!BH128</f>
        <v>1491.122894560365</v>
      </c>
      <c r="BI13">
        <f>Revenue_Forecast!BI128</f>
        <v>1519.9242562408106</v>
      </c>
      <c r="BJ13">
        <f>Revenue_Forecast!BJ128</f>
        <v>1549.2440424315041</v>
      </c>
      <c r="BK13">
        <f>Revenue_Forecast!BK128</f>
        <v>1579.0915847736301</v>
      </c>
      <c r="BL13">
        <f>Revenue_Forecast!BL128</f>
        <v>1609.4763828779144</v>
      </c>
      <c r="BM13">
        <f>Revenue_Forecast!BM128</f>
        <v>1640.4081073480756</v>
      </c>
    </row>
    <row r="14" spans="1:65" ht="15" customHeight="1" x14ac:dyDescent="0.45">
      <c r="A14" s="72"/>
      <c r="B14" t="s">
        <v>255</v>
      </c>
      <c r="F14" s="49">
        <f>F13/F6</f>
        <v>0.62341974708171199</v>
      </c>
      <c r="G14" s="49">
        <f>G13/G6</f>
        <v>0.62451953347767053</v>
      </c>
      <c r="H14" s="49">
        <f t="shared" ref="H14:BM14" si="3">H13/H6</f>
        <v>0.62558936460214387</v>
      </c>
      <c r="I14" s="49">
        <f t="shared" si="3"/>
        <v>0.62663005635746816</v>
      </c>
      <c r="J14" s="49">
        <f t="shared" si="3"/>
        <v>0.62764240242295866</v>
      </c>
      <c r="K14" s="49">
        <f t="shared" si="3"/>
        <v>0.62862717486020614</v>
      </c>
      <c r="L14" s="49">
        <f t="shared" si="3"/>
        <v>0.62958512470188666</v>
      </c>
      <c r="M14" s="49">
        <f t="shared" si="3"/>
        <v>0.63051698252453292</v>
      </c>
      <c r="N14" s="49">
        <f t="shared" si="3"/>
        <v>0.6314234590057064</v>
      </c>
      <c r="O14" s="49">
        <f t="shared" si="3"/>
        <v>0.63230524546599198</v>
      </c>
      <c r="P14" s="49">
        <f t="shared" si="3"/>
        <v>0.63316301439623091</v>
      </c>
      <c r="Q14" s="49">
        <f t="shared" si="3"/>
        <v>0.63399741997039327</v>
      </c>
      <c r="R14" s="49">
        <f t="shared" si="3"/>
        <v>0.6349658964938909</v>
      </c>
      <c r="S14" s="49">
        <f t="shared" si="3"/>
        <v>0.6359125988629013</v>
      </c>
      <c r="T14" s="49">
        <f t="shared" si="3"/>
        <v>0.63683801662341999</v>
      </c>
      <c r="U14" s="49">
        <f t="shared" si="3"/>
        <v>0.63774262831503137</v>
      </c>
      <c r="V14" s="49">
        <f t="shared" si="3"/>
        <v>0.63862690171836611</v>
      </c>
      <c r="W14" s="49">
        <f t="shared" si="3"/>
        <v>0.63949129409699246</v>
      </c>
      <c r="X14" s="49">
        <f t="shared" si="3"/>
        <v>0.64033625243387049</v>
      </c>
      <c r="Y14" s="49">
        <f t="shared" si="3"/>
        <v>0.64116221366249038</v>
      </c>
      <c r="Z14" s="49">
        <f t="shared" si="3"/>
        <v>0.64196960489281285</v>
      </c>
      <c r="AA14" s="49">
        <f t="shared" si="3"/>
        <v>0.64275884363213087</v>
      </c>
      <c r="AB14" s="49">
        <f t="shared" si="3"/>
        <v>0.64353033800096593</v>
      </c>
      <c r="AC14" s="49">
        <f t="shared" si="3"/>
        <v>0.64428448694410856</v>
      </c>
      <c r="AD14" s="49">
        <f t="shared" si="3"/>
        <v>0.6451036912726299</v>
      </c>
      <c r="AE14" s="49">
        <f t="shared" si="3"/>
        <v>0.64590841065231674</v>
      </c>
      <c r="AF14" s="49">
        <f t="shared" si="3"/>
        <v>0.64669890120210738</v>
      </c>
      <c r="AG14" s="49">
        <f t="shared" si="3"/>
        <v>0.64747541451231427</v>
      </c>
      <c r="AH14" s="49">
        <f t="shared" si="3"/>
        <v>0.64823819772469837</v>
      </c>
      <c r="AI14" s="49">
        <f t="shared" si="3"/>
        <v>0.64898749361112662</v>
      </c>
      <c r="AJ14" s="49">
        <f t="shared" si="3"/>
        <v>0.64972354065084004</v>
      </c>
      <c r="AK14" s="49">
        <f t="shared" si="3"/>
        <v>0.65044657310635412</v>
      </c>
      <c r="AL14" s="49">
        <f t="shared" si="3"/>
        <v>0.65115682109801842</v>
      </c>
      <c r="AM14" s="49">
        <f t="shared" si="3"/>
        <v>0.65185451067725642</v>
      </c>
      <c r="AN14" s="49">
        <f t="shared" si="3"/>
        <v>0.65253986389851171</v>
      </c>
      <c r="AO14" s="49">
        <f t="shared" si="3"/>
        <v>0.65321309888992174</v>
      </c>
      <c r="AP14" s="49">
        <f t="shared" si="3"/>
        <v>0.65411865528170809</v>
      </c>
      <c r="AQ14" s="49">
        <f t="shared" si="3"/>
        <v>0.65500819987088921</v>
      </c>
      <c r="AR14" s="49">
        <f t="shared" si="3"/>
        <v>0.65588201577381766</v>
      </c>
      <c r="AS14" s="49">
        <f t="shared" si="3"/>
        <v>0.65674038110085931</v>
      </c>
      <c r="AT14" s="49">
        <f t="shared" si="3"/>
        <v>0.657583569044908</v>
      </c>
      <c r="AU14" s="49">
        <f t="shared" si="3"/>
        <v>0.65841184796833518</v>
      </c>
      <c r="AV14" s="49">
        <f t="shared" si="3"/>
        <v>0.65922548148840099</v>
      </c>
      <c r="AW14" s="49">
        <f t="shared" si="3"/>
        <v>0.66002472856115735</v>
      </c>
      <c r="AX14" s="49">
        <f t="shared" si="3"/>
        <v>0.66080984356386485</v>
      </c>
      <c r="AY14" s="49">
        <f t="shared" si="3"/>
        <v>0.66158107637595476</v>
      </c>
      <c r="AZ14" s="49">
        <f t="shared" si="3"/>
        <v>0.66233867245855782</v>
      </c>
      <c r="BA14" s="49">
        <f t="shared" si="3"/>
        <v>0.66308287293262769</v>
      </c>
      <c r="BB14" s="49">
        <f t="shared" si="3"/>
        <v>0.66406302452182908</v>
      </c>
      <c r="BC14" s="49">
        <f t="shared" si="3"/>
        <v>0.66502584533636866</v>
      </c>
      <c r="BD14" s="49">
        <f t="shared" si="3"/>
        <v>0.66597164181430524</v>
      </c>
      <c r="BE14" s="49">
        <f t="shared" si="3"/>
        <v>0.66690071497534331</v>
      </c>
      <c r="BF14" s="49">
        <f t="shared" si="3"/>
        <v>0.66781336051663809</v>
      </c>
      <c r="BG14" s="49">
        <f t="shared" si="3"/>
        <v>0.66870986890690809</v>
      </c>
      <c r="BH14" s="49">
        <f t="shared" si="3"/>
        <v>0.66959052547888243</v>
      </c>
      <c r="BI14" s="49">
        <f t="shared" si="3"/>
        <v>0.6704556105201146</v>
      </c>
      <c r="BJ14" s="49">
        <f t="shared" si="3"/>
        <v>0.67130539936218947</v>
      </c>
      <c r="BK14" s="49">
        <f t="shared" si="3"/>
        <v>0.67214016246835329</v>
      </c>
      <c r="BL14" s="49">
        <f t="shared" si="3"/>
        <v>0.67296016551959492</v>
      </c>
      <c r="BM14" s="49">
        <f t="shared" si="3"/>
        <v>0.67376566949920347</v>
      </c>
    </row>
    <row r="15" spans="1:65" ht="15" customHeight="1" x14ac:dyDescent="0.45">
      <c r="A15" s="72"/>
      <c r="B15" t="s">
        <v>396</v>
      </c>
      <c r="F15">
        <f ca="1">Expense_Breakdown!F57</f>
        <v>352.73106301857143</v>
      </c>
      <c r="G15">
        <f ca="1">Expense_Breakdown!G57</f>
        <v>362.067967479017</v>
      </c>
      <c r="H15">
        <f ca="1">Expense_Breakdown!H57</f>
        <v>371.54979038535976</v>
      </c>
      <c r="I15">
        <f ca="1">Expense_Breakdown!I57</f>
        <v>381.18064883111015</v>
      </c>
      <c r="J15">
        <f ca="1">Expense_Breakdown!J57</f>
        <v>390.96477756119975</v>
      </c>
      <c r="K15">
        <f ca="1">Expense_Breakdown!K57</f>
        <v>400.90653234985837</v>
      </c>
      <c r="L15">
        <f ca="1">Expense_Breakdown!L57</f>
        <v>411.01039347600067</v>
      </c>
      <c r="M15">
        <f ca="1">Expense_Breakdown!M57</f>
        <v>421.2809692989544</v>
      </c>
      <c r="N15">
        <f ca="1">Expense_Breakdown!N57</f>
        <v>431.72299993744627</v>
      </c>
      <c r="O15">
        <f ca="1">Expense_Breakdown!O57</f>
        <v>442.34136105484617</v>
      </c>
      <c r="P15">
        <f ca="1">Expense_Breakdown!P57</f>
        <v>453.14106775375831</v>
      </c>
      <c r="Q15">
        <f ca="1">Expense_Breakdown!Q57</f>
        <v>464.12727858313991</v>
      </c>
      <c r="R15">
        <f ca="1">Expense_Breakdown!R57</f>
        <v>464.06954710978073</v>
      </c>
      <c r="S15">
        <f ca="1">Expense_Breakdown!S57</f>
        <v>474.11600661242642</v>
      </c>
      <c r="T15">
        <f ca="1">Expense_Breakdown!T57</f>
        <v>484.29387732631983</v>
      </c>
      <c r="U15">
        <f ca="1">Expense_Breakdown!U57</f>
        <v>494.60623814109908</v>
      </c>
      <c r="V15">
        <f ca="1">Expense_Breakdown!V57</f>
        <v>505.05624060267826</v>
      </c>
      <c r="W15">
        <f ca="1">Expense_Breakdown!W57</f>
        <v>511.37193063836128</v>
      </c>
      <c r="X15">
        <f ca="1">Expense_Breakdown!X57</f>
        <v>517.83179032319845</v>
      </c>
      <c r="Y15">
        <f ca="1">Expense_Breakdown!Y57</f>
        <v>524.43919968857745</v>
      </c>
      <c r="Z15">
        <f ca="1">Expense_Breakdown!Z57</f>
        <v>531.19761857406911</v>
      </c>
      <c r="AA15">
        <f ca="1">Expense_Breakdown!AA57</f>
        <v>538.110588523567</v>
      </c>
      <c r="AB15">
        <f ca="1">Expense_Breakdown!AB57</f>
        <v>545.18173472679177</v>
      </c>
      <c r="AC15">
        <f ca="1">Expense_Breakdown!AC57</f>
        <v>552.41476800725161</v>
      </c>
      <c r="AD15">
        <f ca="1">Expense_Breakdown!AD57</f>
        <v>564.54404574796797</v>
      </c>
      <c r="AE15">
        <f ca="1">Expense_Breakdown!AE57</f>
        <v>570.59359221059333</v>
      </c>
      <c r="AF15">
        <f ca="1">Expense_Breakdown!AF57</f>
        <v>576.75153912570545</v>
      </c>
      <c r="AG15">
        <f ca="1">Expense_Breakdown!AG57</f>
        <v>583.01988279594559</v>
      </c>
      <c r="AH15">
        <f ca="1">Expense_Breakdown!AH57</f>
        <v>589.40065653707575</v>
      </c>
      <c r="AI15">
        <f ca="1">Expense_Breakdown!AI57</f>
        <v>595.89593136566759</v>
      </c>
      <c r="AJ15">
        <f ca="1">Expense_Breakdown!AJ57</f>
        <v>602.50781669951277</v>
      </c>
      <c r="AK15">
        <f ca="1">Expense_Breakdown!AK57</f>
        <v>609.23846107098302</v>
      </c>
      <c r="AL15">
        <f ca="1">Expense_Breakdown!AL57</f>
        <v>616.0900528535783</v>
      </c>
      <c r="AM15">
        <f ca="1">Expense_Breakdown!AM57</f>
        <v>623.06482100189862</v>
      </c>
      <c r="AN15">
        <f ca="1">Expense_Breakdown!AN57</f>
        <v>630.1650358052857</v>
      </c>
      <c r="AO15">
        <f ca="1">Expense_Breakdown!AO57</f>
        <v>637.39300965537893</v>
      </c>
      <c r="AP15">
        <f ca="1">Expense_Breakdown!AP57</f>
        <v>651.26352019264095</v>
      </c>
      <c r="AQ15">
        <f ca="1">Expense_Breakdown!AQ57</f>
        <v>658.8937016436347</v>
      </c>
      <c r="AR15">
        <f ca="1">Expense_Breakdown!AR57</f>
        <v>666.66156821188815</v>
      </c>
      <c r="AS15">
        <f ca="1">Expense_Breakdown!AS57</f>
        <v>674.56966610977838</v>
      </c>
      <c r="AT15">
        <f ca="1">Expense_Breakdown!AT57</f>
        <v>682.62058904838409</v>
      </c>
      <c r="AU15">
        <f ca="1">Expense_Breakdown!AU57</f>
        <v>690.81697912908965</v>
      </c>
      <c r="AV15">
        <f ca="1">Expense_Breakdown!AV57</f>
        <v>699.16152775197168</v>
      </c>
      <c r="AW15">
        <f ca="1">Expense_Breakdown!AW57</f>
        <v>707.65697654129065</v>
      </c>
      <c r="AX15">
        <f ca="1">Expense_Breakdown!AX57</f>
        <v>716.30611828840119</v>
      </c>
      <c r="AY15">
        <f ca="1">Expense_Breakdown!AY57</f>
        <v>725.11179791241216</v>
      </c>
      <c r="AZ15">
        <f ca="1">Expense_Breakdown!AZ57</f>
        <v>734.07691343892429</v>
      </c>
      <c r="BA15">
        <f ca="1">Expense_Breakdown!BA57</f>
        <v>743.20441699718913</v>
      </c>
      <c r="BB15">
        <f ca="1">Expense_Breakdown!BB57</f>
        <v>757.56043759014301</v>
      </c>
      <c r="BC15">
        <f ca="1">Expense_Breakdown!BC57</f>
        <v>767.2012725538782</v>
      </c>
      <c r="BD15">
        <f ca="1">Expense_Breakdown!BD57</f>
        <v>777.01714444543563</v>
      </c>
      <c r="BE15">
        <f ca="1">Expense_Breakdown!BE57</f>
        <v>787.01130276612753</v>
      </c>
      <c r="BF15">
        <f ca="1">Expense_Breakdown!BF57</f>
        <v>797.18705796549284</v>
      </c>
      <c r="BG15">
        <f ca="1">Expense_Breakdown!BG57</f>
        <v>807.54778259520231</v>
      </c>
      <c r="BH15">
        <f ca="1">Expense_Breakdown!BH57</f>
        <v>818.09691248498996</v>
      </c>
      <c r="BI15">
        <f ca="1">Expense_Breakdown!BI57</f>
        <v>828.83794794103437</v>
      </c>
      <c r="BJ15">
        <f ca="1">Expense_Breakdown!BJ57</f>
        <v>839.77445496722385</v>
      </c>
      <c r="BK15">
        <f ca="1">Expense_Breakdown!BK57</f>
        <v>850.91006650973827</v>
      </c>
      <c r="BL15">
        <f ca="1">Expense_Breakdown!BL57</f>
        <v>862.248483725401</v>
      </c>
      <c r="BM15">
        <f ca="1">Expense_Breakdown!BM57</f>
        <v>873.79347727425056</v>
      </c>
    </row>
    <row r="16" spans="1:65" ht="15" customHeight="1" x14ac:dyDescent="0.45">
      <c r="A16" s="72"/>
      <c r="B16" t="s">
        <v>256</v>
      </c>
      <c r="F16" s="49">
        <f ca="1">F15/F6</f>
        <v>0.49017657451163343</v>
      </c>
      <c r="G16" s="49">
        <f ca="1">G15/G6</f>
        <v>0.48944718461052855</v>
      </c>
      <c r="H16" s="49">
        <f t="shared" ref="H16:BM16" ca="1" si="4">H15/H6</f>
        <v>0.48858444540119844</v>
      </c>
      <c r="I16" s="49">
        <f t="shared" ca="1" si="4"/>
        <v>0.48759623811682695</v>
      </c>
      <c r="J16" s="49">
        <f t="shared" ca="1" si="4"/>
        <v>0.48649011447481483</v>
      </c>
      <c r="K16" s="49">
        <f t="shared" ca="1" si="4"/>
        <v>0.48527330877692432</v>
      </c>
      <c r="L16" s="49">
        <f t="shared" ca="1" si="4"/>
        <v>0.48395274959494405</v>
      </c>
      <c r="M16" s="49">
        <f t="shared" ca="1" si="4"/>
        <v>0.48253507105547028</v>
      </c>
      <c r="N16" s="49">
        <f t="shared" ca="1" si="4"/>
        <v>0.48102662373696969</v>
      </c>
      <c r="O16" s="49">
        <f t="shared" ca="1" si="4"/>
        <v>0.47943348519186829</v>
      </c>
      <c r="P16" s="49">
        <f t="shared" ca="1" si="4"/>
        <v>0.47776147010600345</v>
      </c>
      <c r="Q16" s="49">
        <f t="shared" ca="1" si="4"/>
        <v>0.47601614010738619</v>
      </c>
      <c r="R16" s="49">
        <f t="shared" ca="1" si="4"/>
        <v>0.46525604087226236</v>
      </c>
      <c r="S16" s="49">
        <f t="shared" ca="1" si="4"/>
        <v>0.46464143334578295</v>
      </c>
      <c r="T16" s="49">
        <f t="shared" ca="1" si="4"/>
        <v>0.46394517394694873</v>
      </c>
      <c r="U16" s="49">
        <f t="shared" ca="1" si="4"/>
        <v>0.46317129773380045</v>
      </c>
      <c r="V16" s="49">
        <f t="shared" ca="1" si="4"/>
        <v>0.46232370009611423</v>
      </c>
      <c r="W16" s="49">
        <f t="shared" ca="1" si="4"/>
        <v>0.45758066759465615</v>
      </c>
      <c r="X16" s="49">
        <f t="shared" ca="1" si="4"/>
        <v>0.45294331770471324</v>
      </c>
      <c r="Y16" s="49">
        <f t="shared" ca="1" si="4"/>
        <v>0.44840935066730508</v>
      </c>
      <c r="Z16" s="49">
        <f t="shared" ca="1" si="4"/>
        <v>0.44397651720862386</v>
      </c>
      <c r="AA16" s="49">
        <f t="shared" ca="1" si="4"/>
        <v>0.43964261743189986</v>
      </c>
      <c r="AB16" s="49">
        <f t="shared" ca="1" si="4"/>
        <v>0.43540549973363657</v>
      </c>
      <c r="AC16" s="49">
        <f t="shared" ca="1" si="4"/>
        <v>0.43126305974367646</v>
      </c>
      <c r="AD16" s="49">
        <f t="shared" ca="1" si="4"/>
        <v>0.43293932209472019</v>
      </c>
      <c r="AE16" s="49">
        <f t="shared" ca="1" si="4"/>
        <v>0.42984147092937758</v>
      </c>
      <c r="AF16" s="49">
        <f t="shared" ca="1" si="4"/>
        <v>0.42679803150279733</v>
      </c>
      <c r="AG16" s="49">
        <f t="shared" ca="1" si="4"/>
        <v>0.42380808093093159</v>
      </c>
      <c r="AH16" s="49">
        <f t="shared" ca="1" si="4"/>
        <v>0.42087071214597505</v>
      </c>
      <c r="AI16" s="49">
        <f t="shared" ca="1" si="4"/>
        <v>0.41798503362361417</v>
      </c>
      <c r="AJ16" s="49">
        <f t="shared" ca="1" si="4"/>
        <v>0.41515016911495667</v>
      </c>
      <c r="AK16" s="49">
        <f t="shared" ca="1" si="4"/>
        <v>0.41236525738305935</v>
      </c>
      <c r="AL16" s="49">
        <f t="shared" ca="1" si="4"/>
        <v>0.4096294519439756</v>
      </c>
      <c r="AM16" s="49">
        <f t="shared" ca="1" si="4"/>
        <v>0.40694192081224234</v>
      </c>
      <c r="AN16" s="49">
        <f t="shared" ca="1" si="4"/>
        <v>0.40430184625073179</v>
      </c>
      <c r="AO16" s="49">
        <f t="shared" ca="1" si="4"/>
        <v>0.40170842452478989</v>
      </c>
      <c r="AP16" s="49">
        <f t="shared" ca="1" si="4"/>
        <v>0.40319266049961949</v>
      </c>
      <c r="AQ16" s="49">
        <f t="shared" ca="1" si="4"/>
        <v>0.40070378400782158</v>
      </c>
      <c r="AR16" s="49">
        <f t="shared" ca="1" si="4"/>
        <v>0.39825911937493175</v>
      </c>
      <c r="AS16" s="49">
        <f t="shared" ca="1" si="4"/>
        <v>0.39585792108208967</v>
      </c>
      <c r="AT16" s="49">
        <f t="shared" ca="1" si="4"/>
        <v>0.39349945640854972</v>
      </c>
      <c r="AU16" s="49">
        <f t="shared" ca="1" si="4"/>
        <v>0.39118300521139143</v>
      </c>
      <c r="AV16" s="49">
        <f t="shared" ca="1" si="4"/>
        <v>0.38890785970900787</v>
      </c>
      <c r="AW16" s="49">
        <f t="shared" ca="1" si="4"/>
        <v>0.38667332426831169</v>
      </c>
      <c r="AX16" s="49">
        <f t="shared" ca="1" si="4"/>
        <v>0.38447871519558879</v>
      </c>
      <c r="AY16" s="49">
        <f t="shared" ca="1" si="4"/>
        <v>0.38232336053094135</v>
      </c>
      <c r="AZ16" s="49">
        <f t="shared" ca="1" si="4"/>
        <v>0.38020659984625388</v>
      </c>
      <c r="BA16" s="49">
        <f t="shared" ca="1" si="4"/>
        <v>0.37812778404662506</v>
      </c>
      <c r="BB16" s="49">
        <f t="shared" ca="1" si="4"/>
        <v>0.37861674347215285</v>
      </c>
      <c r="BC16" s="49">
        <f t="shared" ca="1" si="4"/>
        <v>0.37665528540371879</v>
      </c>
      <c r="BD16" s="49">
        <f t="shared" ca="1" si="4"/>
        <v>0.3747292336201784</v>
      </c>
      <c r="BE16" s="49">
        <f t="shared" ca="1" si="4"/>
        <v>0.37283799609282159</v>
      </c>
      <c r="BF16" s="49">
        <f t="shared" ca="1" si="4"/>
        <v>0.37098099097515719</v>
      </c>
      <c r="BG16" s="49">
        <f t="shared" ca="1" si="4"/>
        <v>0.36915764642811183</v>
      </c>
      <c r="BH16" s="49">
        <f t="shared" ca="1" si="4"/>
        <v>0.36736740044822619</v>
      </c>
      <c r="BI16" s="49">
        <f t="shared" ca="1" si="4"/>
        <v>0.3656097006987975</v>
      </c>
      <c r="BJ16" s="49">
        <f t="shared" ca="1" si="4"/>
        <v>0.36388400434391971</v>
      </c>
      <c r="BK16" s="49">
        <f t="shared" ca="1" si="4"/>
        <v>0.36218977788536671</v>
      </c>
      <c r="BL16" s="49">
        <f t="shared" ca="1" si="4"/>
        <v>0.36052649700227429</v>
      </c>
      <c r="BM16" s="49">
        <f t="shared" ca="1" si="4"/>
        <v>0.35889364639356802</v>
      </c>
    </row>
    <row r="17" spans="1:65" ht="15" customHeight="1" x14ac:dyDescent="0.45">
      <c r="A17" s="72"/>
      <c r="B17" t="s">
        <v>257</v>
      </c>
      <c r="F17" s="49">
        <f ca="1">F14-F16</f>
        <v>0.13324317257007856</v>
      </c>
      <c r="G17" s="49">
        <f ca="1">G14-G16</f>
        <v>0.13507234886714198</v>
      </c>
      <c r="H17" s="49">
        <f t="shared" ref="H17:BM17" ca="1" si="5">H14-H16</f>
        <v>0.13700491920094543</v>
      </c>
      <c r="I17" s="49">
        <f t="shared" ca="1" si="5"/>
        <v>0.1390338182406412</v>
      </c>
      <c r="J17" s="49">
        <f t="shared" ca="1" si="5"/>
        <v>0.14115228794814383</v>
      </c>
      <c r="K17" s="49">
        <f t="shared" ca="1" si="5"/>
        <v>0.14335386608328182</v>
      </c>
      <c r="L17" s="49">
        <f t="shared" ca="1" si="5"/>
        <v>0.1456323751069426</v>
      </c>
      <c r="M17" s="49">
        <f t="shared" ca="1" si="5"/>
        <v>0.14798191146906264</v>
      </c>
      <c r="N17" s="49">
        <f t="shared" ca="1" si="5"/>
        <v>0.15039683526873671</v>
      </c>
      <c r="O17" s="49">
        <f t="shared" ca="1" si="5"/>
        <v>0.15287176027412369</v>
      </c>
      <c r="P17" s="49">
        <f t="shared" ca="1" si="5"/>
        <v>0.15540154429022746</v>
      </c>
      <c r="Q17" s="49">
        <f t="shared" ca="1" si="5"/>
        <v>0.15798127986300708</v>
      </c>
      <c r="R17" s="49">
        <f t="shared" ca="1" si="5"/>
        <v>0.16970985562162855</v>
      </c>
      <c r="S17" s="49">
        <f t="shared" ca="1" si="5"/>
        <v>0.17127116551711835</v>
      </c>
      <c r="T17" s="49">
        <f t="shared" ca="1" si="5"/>
        <v>0.17289284267647126</v>
      </c>
      <c r="U17" s="49">
        <f t="shared" ca="1" si="5"/>
        <v>0.17457133058123092</v>
      </c>
      <c r="V17" s="49">
        <f t="shared" ca="1" si="5"/>
        <v>0.17630320162225188</v>
      </c>
      <c r="W17" s="49">
        <f t="shared" ca="1" si="5"/>
        <v>0.1819106265023363</v>
      </c>
      <c r="X17" s="49">
        <f t="shared" ca="1" si="5"/>
        <v>0.18739293472915725</v>
      </c>
      <c r="Y17" s="49">
        <f t="shared" ca="1" si="5"/>
        <v>0.19275286299518529</v>
      </c>
      <c r="Z17" s="49">
        <f t="shared" ca="1" si="5"/>
        <v>0.197993087684189</v>
      </c>
      <c r="AA17" s="49">
        <f t="shared" ca="1" si="5"/>
        <v>0.20311622620023101</v>
      </c>
      <c r="AB17" s="49">
        <f t="shared" ca="1" si="5"/>
        <v>0.20812483826732936</v>
      </c>
      <c r="AC17" s="49">
        <f t="shared" ca="1" si="5"/>
        <v>0.2130214272004321</v>
      </c>
      <c r="AD17" s="49">
        <f t="shared" ca="1" si="5"/>
        <v>0.21216436917790971</v>
      </c>
      <c r="AE17" s="49">
        <f t="shared" ca="1" si="5"/>
        <v>0.21606693972293917</v>
      </c>
      <c r="AF17" s="49">
        <f t="shared" ca="1" si="5"/>
        <v>0.21990086969931005</v>
      </c>
      <c r="AG17" s="49">
        <f t="shared" ca="1" si="5"/>
        <v>0.22366733358138269</v>
      </c>
      <c r="AH17" s="49">
        <f t="shared" ca="1" si="5"/>
        <v>0.22736748557872333</v>
      </c>
      <c r="AI17" s="49">
        <f t="shared" ca="1" si="5"/>
        <v>0.23100245998751245</v>
      </c>
      <c r="AJ17" s="49">
        <f t="shared" ca="1" si="5"/>
        <v>0.23457337153588337</v>
      </c>
      <c r="AK17" s="49">
        <f t="shared" ca="1" si="5"/>
        <v>0.23808131572329477</v>
      </c>
      <c r="AL17" s="49">
        <f t="shared" ca="1" si="5"/>
        <v>0.24152736915404283</v>
      </c>
      <c r="AM17" s="49">
        <f t="shared" ca="1" si="5"/>
        <v>0.24491258986501407</v>
      </c>
      <c r="AN17" s="49">
        <f t="shared" ca="1" si="5"/>
        <v>0.24823801764777992</v>
      </c>
      <c r="AO17" s="49">
        <f t="shared" ca="1" si="5"/>
        <v>0.25150467436513185</v>
      </c>
      <c r="AP17" s="49">
        <f t="shared" ca="1" si="5"/>
        <v>0.2509259947820886</v>
      </c>
      <c r="AQ17" s="49">
        <f t="shared" ca="1" si="5"/>
        <v>0.25430441586306762</v>
      </c>
      <c r="AR17" s="49">
        <f t="shared" ca="1" si="5"/>
        <v>0.25762289639888591</v>
      </c>
      <c r="AS17" s="49">
        <f t="shared" ca="1" si="5"/>
        <v>0.26088246001876964</v>
      </c>
      <c r="AT17" s="49">
        <f t="shared" ca="1" si="5"/>
        <v>0.26408411263635828</v>
      </c>
      <c r="AU17" s="49">
        <f t="shared" ca="1" si="5"/>
        <v>0.26722884275694375</v>
      </c>
      <c r="AV17" s="49">
        <f t="shared" ca="1" si="5"/>
        <v>0.27031762177939311</v>
      </c>
      <c r="AW17" s="49">
        <f t="shared" ca="1" si="5"/>
        <v>0.27335140429284566</v>
      </c>
      <c r="AX17" s="49">
        <f t="shared" ca="1" si="5"/>
        <v>0.27633112836827606</v>
      </c>
      <c r="AY17" s="49">
        <f t="shared" ca="1" si="5"/>
        <v>0.27925771584501341</v>
      </c>
      <c r="AZ17" s="49">
        <f t="shared" ca="1" si="5"/>
        <v>0.28213207261230394</v>
      </c>
      <c r="BA17" s="49">
        <f t="shared" ca="1" si="5"/>
        <v>0.28495508888600263</v>
      </c>
      <c r="BB17" s="49">
        <f t="shared" ca="1" si="5"/>
        <v>0.28544628104967623</v>
      </c>
      <c r="BC17" s="49">
        <f t="shared" ca="1" si="5"/>
        <v>0.28837055993264987</v>
      </c>
      <c r="BD17" s="49">
        <f t="shared" ca="1" si="5"/>
        <v>0.29124240819412683</v>
      </c>
      <c r="BE17" s="49">
        <f t="shared" ca="1" si="5"/>
        <v>0.29406271888252172</v>
      </c>
      <c r="BF17" s="49">
        <f t="shared" ca="1" si="5"/>
        <v>0.2968323695414809</v>
      </c>
      <c r="BG17" s="49">
        <f t="shared" ca="1" si="5"/>
        <v>0.29955222247879626</v>
      </c>
      <c r="BH17" s="49">
        <f t="shared" ca="1" si="5"/>
        <v>0.30222312503065624</v>
      </c>
      <c r="BI17" s="49">
        <f t="shared" ca="1" si="5"/>
        <v>0.3048459098213171</v>
      </c>
      <c r="BJ17" s="49">
        <f t="shared" ca="1" si="5"/>
        <v>0.30742139501826976</v>
      </c>
      <c r="BK17" s="49">
        <f t="shared" ca="1" si="5"/>
        <v>0.30995038458298657</v>
      </c>
      <c r="BL17" s="49">
        <f t="shared" ca="1" si="5"/>
        <v>0.31243366851732063</v>
      </c>
      <c r="BM17" s="49">
        <f t="shared" ca="1" si="5"/>
        <v>0.31487202310563545</v>
      </c>
    </row>
    <row r="18" spans="1:65" ht="15" customHeight="1" x14ac:dyDescent="0.45">
      <c r="A18" s="72"/>
      <c r="B18" t="s">
        <v>258</v>
      </c>
      <c r="G18">
        <f>-1/G8</f>
        <v>142.85714285714286</v>
      </c>
      <c r="H18">
        <f t="shared" ref="H18:BM18" si="6">-1/H8</f>
        <v>142.85714285714286</v>
      </c>
      <c r="I18">
        <f t="shared" si="6"/>
        <v>142.85714285714286</v>
      </c>
      <c r="J18">
        <f t="shared" si="6"/>
        <v>142.85714285714286</v>
      </c>
      <c r="K18">
        <f t="shared" si="6"/>
        <v>142.85714285714286</v>
      </c>
      <c r="L18">
        <f t="shared" si="6"/>
        <v>142.85714285714286</v>
      </c>
      <c r="M18">
        <f t="shared" si="6"/>
        <v>142.85714285714286</v>
      </c>
      <c r="N18">
        <f t="shared" si="6"/>
        <v>142.85714285714286</v>
      </c>
      <c r="O18">
        <f t="shared" si="6"/>
        <v>142.85714285714286</v>
      </c>
      <c r="P18">
        <f t="shared" si="6"/>
        <v>142.85714285714286</v>
      </c>
      <c r="Q18">
        <f t="shared" si="6"/>
        <v>142.85714285714286</v>
      </c>
      <c r="R18">
        <f t="shared" si="6"/>
        <v>142.85714285714286</v>
      </c>
      <c r="S18">
        <f t="shared" si="6"/>
        <v>142.85714285714286</v>
      </c>
      <c r="T18">
        <f t="shared" si="6"/>
        <v>142.85714285714286</v>
      </c>
      <c r="U18">
        <f t="shared" si="6"/>
        <v>142.85714285714286</v>
      </c>
      <c r="V18">
        <f t="shared" si="6"/>
        <v>142.85714285714286</v>
      </c>
      <c r="W18">
        <f t="shared" si="6"/>
        <v>142.85714285714286</v>
      </c>
      <c r="X18">
        <f t="shared" si="6"/>
        <v>142.85714285714286</v>
      </c>
      <c r="Y18">
        <f t="shared" si="6"/>
        <v>142.85714285714286</v>
      </c>
      <c r="Z18">
        <f t="shared" si="6"/>
        <v>142.85714285714283</v>
      </c>
      <c r="AA18">
        <f t="shared" si="6"/>
        <v>142.85714285714286</v>
      </c>
      <c r="AB18">
        <f t="shared" si="6"/>
        <v>142.85714285714286</v>
      </c>
      <c r="AC18">
        <f t="shared" si="6"/>
        <v>142.85714285714286</v>
      </c>
      <c r="AD18">
        <f t="shared" si="6"/>
        <v>142.85714285714286</v>
      </c>
      <c r="AE18">
        <f t="shared" si="6"/>
        <v>142.85714285714286</v>
      </c>
      <c r="AF18">
        <f t="shared" si="6"/>
        <v>142.85714285714286</v>
      </c>
      <c r="AG18">
        <f t="shared" si="6"/>
        <v>142.85714285714286</v>
      </c>
      <c r="AH18">
        <f t="shared" si="6"/>
        <v>142.85714285714286</v>
      </c>
      <c r="AI18">
        <f t="shared" si="6"/>
        <v>142.85714285714283</v>
      </c>
      <c r="AJ18">
        <f t="shared" si="6"/>
        <v>142.85714285714286</v>
      </c>
      <c r="AK18">
        <f t="shared" si="6"/>
        <v>142.85714285714286</v>
      </c>
      <c r="AL18">
        <f t="shared" si="6"/>
        <v>142.85714285714286</v>
      </c>
      <c r="AM18">
        <f t="shared" si="6"/>
        <v>142.85714285714286</v>
      </c>
      <c r="AN18">
        <f t="shared" si="6"/>
        <v>142.85714285714286</v>
      </c>
      <c r="AO18">
        <f t="shared" si="6"/>
        <v>142.85714285714286</v>
      </c>
      <c r="AP18">
        <f t="shared" si="6"/>
        <v>142.85714285714286</v>
      </c>
      <c r="AQ18">
        <f t="shared" si="6"/>
        <v>142.85714285714286</v>
      </c>
      <c r="AR18">
        <f t="shared" si="6"/>
        <v>142.85714285714286</v>
      </c>
      <c r="AS18">
        <f t="shared" si="6"/>
        <v>142.85714285714286</v>
      </c>
      <c r="AT18">
        <f t="shared" si="6"/>
        <v>142.85714285714286</v>
      </c>
      <c r="AU18">
        <f t="shared" si="6"/>
        <v>142.85714285714286</v>
      </c>
      <c r="AV18">
        <f t="shared" si="6"/>
        <v>142.85714285714286</v>
      </c>
      <c r="AW18">
        <f t="shared" si="6"/>
        <v>142.85714285714286</v>
      </c>
      <c r="AX18">
        <f t="shared" si="6"/>
        <v>142.85714285714286</v>
      </c>
      <c r="AY18">
        <f t="shared" si="6"/>
        <v>142.85714285714286</v>
      </c>
      <c r="AZ18">
        <f t="shared" si="6"/>
        <v>142.85714285714286</v>
      </c>
      <c r="BA18">
        <f t="shared" si="6"/>
        <v>142.85714285714286</v>
      </c>
      <c r="BB18">
        <f t="shared" si="6"/>
        <v>142.85714285714286</v>
      </c>
      <c r="BC18">
        <f t="shared" si="6"/>
        <v>142.85714285714286</v>
      </c>
      <c r="BD18">
        <f t="shared" si="6"/>
        <v>142.85714285714286</v>
      </c>
      <c r="BE18">
        <f t="shared" si="6"/>
        <v>142.85714285714286</v>
      </c>
      <c r="BF18">
        <f t="shared" si="6"/>
        <v>142.85714285714286</v>
      </c>
      <c r="BG18">
        <f t="shared" si="6"/>
        <v>142.85714285714286</v>
      </c>
      <c r="BH18">
        <f t="shared" si="6"/>
        <v>142.85714285714286</v>
      </c>
      <c r="BI18">
        <f t="shared" si="6"/>
        <v>142.85714285714286</v>
      </c>
      <c r="BJ18">
        <f t="shared" si="6"/>
        <v>142.85714285714286</v>
      </c>
      <c r="BK18">
        <f t="shared" si="6"/>
        <v>142.85714285714286</v>
      </c>
      <c r="BL18">
        <f t="shared" si="6"/>
        <v>142.85714285714286</v>
      </c>
      <c r="BM18">
        <f t="shared" si="6"/>
        <v>142.85714285714283</v>
      </c>
    </row>
    <row r="19" spans="1:65" ht="15" customHeight="1" x14ac:dyDescent="0.45">
      <c r="A19" s="72"/>
      <c r="B19" t="s">
        <v>259</v>
      </c>
      <c r="G19">
        <f ca="1">G17*G18</f>
        <v>19.296049838163139</v>
      </c>
      <c r="H19">
        <f t="shared" ref="H19:BM19" ca="1" si="7">H17*H18</f>
        <v>19.572131314420776</v>
      </c>
      <c r="I19">
        <f t="shared" ca="1" si="7"/>
        <v>19.861974034377315</v>
      </c>
      <c r="J19">
        <f t="shared" ca="1" si="7"/>
        <v>20.164612564020548</v>
      </c>
      <c r="K19">
        <f t="shared" ca="1" si="7"/>
        <v>20.479123726183118</v>
      </c>
      <c r="L19">
        <f t="shared" ca="1" si="7"/>
        <v>20.804625015277516</v>
      </c>
      <c r="M19">
        <f t="shared" ca="1" si="7"/>
        <v>21.140273067008948</v>
      </c>
      <c r="N19">
        <f t="shared" ca="1" si="7"/>
        <v>21.4852621812481</v>
      </c>
      <c r="O19">
        <f t="shared" ca="1" si="7"/>
        <v>21.838822896303384</v>
      </c>
      <c r="P19">
        <f t="shared" ca="1" si="7"/>
        <v>22.200220612889638</v>
      </c>
      <c r="Q19">
        <f t="shared" ca="1" si="7"/>
        <v>22.56875426614387</v>
      </c>
      <c r="R19">
        <f t="shared" ca="1" si="7"/>
        <v>24.244265088804077</v>
      </c>
      <c r="S19">
        <f t="shared" ca="1" si="7"/>
        <v>24.467309359588338</v>
      </c>
      <c r="T19">
        <f t="shared" ca="1" si="7"/>
        <v>24.698977525210182</v>
      </c>
      <c r="U19">
        <f t="shared" ca="1" si="7"/>
        <v>24.938761511604419</v>
      </c>
      <c r="V19">
        <f t="shared" ca="1" si="7"/>
        <v>25.186171660321698</v>
      </c>
      <c r="W19">
        <f t="shared" ca="1" si="7"/>
        <v>25.987232357476614</v>
      </c>
      <c r="X19">
        <f t="shared" ca="1" si="7"/>
        <v>26.770419247022463</v>
      </c>
      <c r="Y19">
        <f t="shared" ca="1" si="7"/>
        <v>27.53612328502647</v>
      </c>
      <c r="Z19">
        <f t="shared" ca="1" si="7"/>
        <v>28.284726812026996</v>
      </c>
      <c r="AA19">
        <f t="shared" ca="1" si="7"/>
        <v>29.016603742890144</v>
      </c>
      <c r="AB19">
        <f t="shared" ca="1" si="7"/>
        <v>29.732119752475622</v>
      </c>
      <c r="AC19">
        <f t="shared" ca="1" si="7"/>
        <v>30.431632457204586</v>
      </c>
      <c r="AD19">
        <f t="shared" ca="1" si="7"/>
        <v>30.309195596844244</v>
      </c>
      <c r="AE19">
        <f t="shared" ca="1" si="7"/>
        <v>30.866705674705596</v>
      </c>
      <c r="AF19">
        <f t="shared" ca="1" si="7"/>
        <v>31.414409957044295</v>
      </c>
      <c r="AG19">
        <f t="shared" ca="1" si="7"/>
        <v>31.952476225911813</v>
      </c>
      <c r="AH19">
        <f t="shared" ca="1" si="7"/>
        <v>32.481069368389051</v>
      </c>
      <c r="AI19">
        <f t="shared" ca="1" si="7"/>
        <v>33.000351426787489</v>
      </c>
      <c r="AJ19">
        <f t="shared" ca="1" si="7"/>
        <v>33.51048164798334</v>
      </c>
      <c r="AK19">
        <f t="shared" ca="1" si="7"/>
        <v>34.011616531899257</v>
      </c>
      <c r="AL19">
        <f t="shared" ca="1" si="7"/>
        <v>34.503909879148978</v>
      </c>
      <c r="AM19">
        <f t="shared" ca="1" si="7"/>
        <v>34.987512837859157</v>
      </c>
      <c r="AN19">
        <f t="shared" ca="1" si="7"/>
        <v>35.462573949682849</v>
      </c>
      <c r="AO19">
        <f t="shared" ca="1" si="7"/>
        <v>35.929239195018837</v>
      </c>
      <c r="AP19">
        <f t="shared" ca="1" si="7"/>
        <v>35.846570683155512</v>
      </c>
      <c r="AQ19">
        <f t="shared" ca="1" si="7"/>
        <v>36.329202266152521</v>
      </c>
      <c r="AR19">
        <f t="shared" ca="1" si="7"/>
        <v>36.803270914126557</v>
      </c>
      <c r="AS19">
        <f t="shared" ca="1" si="7"/>
        <v>37.268922859824237</v>
      </c>
      <c r="AT19">
        <f t="shared" ca="1" si="7"/>
        <v>37.726301805194041</v>
      </c>
      <c r="AU19">
        <f t="shared" ca="1" si="7"/>
        <v>38.175548965277677</v>
      </c>
      <c r="AV19">
        <f t="shared" ca="1" si="7"/>
        <v>38.616803111341873</v>
      </c>
      <c r="AW19">
        <f t="shared" ca="1" si="7"/>
        <v>39.050200613263669</v>
      </c>
      <c r="AX19">
        <f t="shared" ca="1" si="7"/>
        <v>39.475875481182293</v>
      </c>
      <c r="AY19">
        <f t="shared" ca="1" si="7"/>
        <v>39.89395940643049</v>
      </c>
      <c r="AZ19">
        <f t="shared" ca="1" si="7"/>
        <v>40.304581801757706</v>
      </c>
      <c r="BA19">
        <f t="shared" ca="1" si="7"/>
        <v>40.707869840857519</v>
      </c>
      <c r="BB19">
        <f t="shared" ca="1" si="7"/>
        <v>40.778040149953746</v>
      </c>
      <c r="BC19">
        <f t="shared" ca="1" si="7"/>
        <v>41.19579427609284</v>
      </c>
      <c r="BD19">
        <f t="shared" ca="1" si="7"/>
        <v>41.606058313446695</v>
      </c>
      <c r="BE19">
        <f t="shared" ca="1" si="7"/>
        <v>42.008959840360248</v>
      </c>
      <c r="BF19">
        <f t="shared" ca="1" si="7"/>
        <v>42.404624220211559</v>
      </c>
      <c r="BG19">
        <f t="shared" ca="1" si="7"/>
        <v>42.793174639828038</v>
      </c>
      <c r="BH19">
        <f t="shared" ca="1" si="7"/>
        <v>43.174732147236604</v>
      </c>
      <c r="BI19">
        <f t="shared" ca="1" si="7"/>
        <v>43.549415688759588</v>
      </c>
      <c r="BJ19">
        <f t="shared" ca="1" si="7"/>
        <v>43.91734214546711</v>
      </c>
      <c r="BK19">
        <f t="shared" ca="1" si="7"/>
        <v>44.278626368998083</v>
      </c>
      <c r="BL19">
        <f t="shared" ca="1" si="7"/>
        <v>44.633381216760093</v>
      </c>
      <c r="BM19">
        <f t="shared" ca="1" si="7"/>
        <v>44.981717586519345</v>
      </c>
    </row>
    <row r="20" spans="1:65" ht="15" customHeight="1" x14ac:dyDescent="0.45">
      <c r="A20" s="72"/>
    </row>
    <row r="21" spans="1:65" ht="15" customHeight="1" x14ac:dyDescent="0.45">
      <c r="A21" s="72" t="s">
        <v>318</v>
      </c>
    </row>
    <row r="22" spans="1:65" ht="15" customHeight="1" x14ac:dyDescent="0.45">
      <c r="A22" s="72"/>
      <c r="B22" t="s">
        <v>260</v>
      </c>
      <c r="F22">
        <f ca="1">Expense_Breakdown!F57</f>
        <v>352.73106301857143</v>
      </c>
      <c r="G22">
        <f ca="1">Expense_Breakdown!G57</f>
        <v>362.067967479017</v>
      </c>
      <c r="H22">
        <f ca="1">Expense_Breakdown!H57</f>
        <v>371.54979038535976</v>
      </c>
      <c r="I22">
        <f ca="1">Expense_Breakdown!I57</f>
        <v>381.18064883111015</v>
      </c>
      <c r="J22">
        <f ca="1">Expense_Breakdown!J57</f>
        <v>390.96477756119975</v>
      </c>
      <c r="K22">
        <f ca="1">Expense_Breakdown!K57</f>
        <v>400.90653234985837</v>
      </c>
      <c r="L22">
        <f ca="1">Expense_Breakdown!L57</f>
        <v>411.01039347600067</v>
      </c>
      <c r="M22">
        <f ca="1">Expense_Breakdown!M57</f>
        <v>421.2809692989544</v>
      </c>
      <c r="N22">
        <f ca="1">Expense_Breakdown!N57</f>
        <v>431.72299993744627</v>
      </c>
      <c r="O22">
        <f ca="1">Expense_Breakdown!O57</f>
        <v>442.34136105484617</v>
      </c>
      <c r="P22">
        <f ca="1">Expense_Breakdown!P57</f>
        <v>453.14106775375831</v>
      </c>
      <c r="Q22">
        <f ca="1">Expense_Breakdown!Q57</f>
        <v>464.12727858313991</v>
      </c>
      <c r="R22">
        <f ca="1">Expense_Breakdown!R57</f>
        <v>464.06954710978073</v>
      </c>
      <c r="S22">
        <f ca="1">Expense_Breakdown!S57</f>
        <v>474.11600661242642</v>
      </c>
      <c r="T22">
        <f ca="1">Expense_Breakdown!T57</f>
        <v>484.29387732631983</v>
      </c>
      <c r="U22">
        <f ca="1">Expense_Breakdown!U57</f>
        <v>494.60623814109908</v>
      </c>
      <c r="V22">
        <f ca="1">Expense_Breakdown!V57</f>
        <v>505.05624060267826</v>
      </c>
      <c r="W22">
        <f ca="1">Expense_Breakdown!W57</f>
        <v>511.37193063836128</v>
      </c>
      <c r="X22">
        <f ca="1">Expense_Breakdown!X57</f>
        <v>517.83179032319845</v>
      </c>
      <c r="Y22">
        <f ca="1">Expense_Breakdown!Y57</f>
        <v>524.43919968857745</v>
      </c>
      <c r="Z22">
        <f ca="1">Expense_Breakdown!Z57</f>
        <v>531.19761857406911</v>
      </c>
      <c r="AA22">
        <f ca="1">Expense_Breakdown!AA57</f>
        <v>538.110588523567</v>
      </c>
      <c r="AB22">
        <f ca="1">Expense_Breakdown!AB57</f>
        <v>545.18173472679177</v>
      </c>
      <c r="AC22">
        <f ca="1">Expense_Breakdown!AC57</f>
        <v>552.41476800725161</v>
      </c>
      <c r="AD22">
        <f ca="1">Expense_Breakdown!AD57</f>
        <v>564.54404574796797</v>
      </c>
      <c r="AE22">
        <f ca="1">Expense_Breakdown!AE57</f>
        <v>570.59359221059333</v>
      </c>
      <c r="AF22">
        <f ca="1">Expense_Breakdown!AF57</f>
        <v>576.75153912570545</v>
      </c>
      <c r="AG22">
        <f ca="1">Expense_Breakdown!AG57</f>
        <v>583.01988279594559</v>
      </c>
      <c r="AH22">
        <f ca="1">Expense_Breakdown!AH57</f>
        <v>589.40065653707575</v>
      </c>
      <c r="AI22">
        <f ca="1">Expense_Breakdown!AI57</f>
        <v>595.89593136566759</v>
      </c>
      <c r="AJ22">
        <f ca="1">Expense_Breakdown!AJ57</f>
        <v>602.50781669951277</v>
      </c>
      <c r="AK22">
        <f ca="1">Expense_Breakdown!AK57</f>
        <v>609.23846107098302</v>
      </c>
      <c r="AL22">
        <f ca="1">Expense_Breakdown!AL57</f>
        <v>616.0900528535783</v>
      </c>
      <c r="AM22">
        <f ca="1">Expense_Breakdown!AM57</f>
        <v>623.06482100189862</v>
      </c>
      <c r="AN22">
        <f ca="1">Expense_Breakdown!AN57</f>
        <v>630.1650358052857</v>
      </c>
      <c r="AO22">
        <f ca="1">Expense_Breakdown!AO57</f>
        <v>637.39300965537893</v>
      </c>
      <c r="AP22">
        <f ca="1">Expense_Breakdown!AP57</f>
        <v>651.26352019264095</v>
      </c>
      <c r="AQ22">
        <f ca="1">Expense_Breakdown!AQ57</f>
        <v>658.8937016436347</v>
      </c>
      <c r="AR22">
        <f ca="1">Expense_Breakdown!AR57</f>
        <v>666.66156821188815</v>
      </c>
      <c r="AS22">
        <f ca="1">Expense_Breakdown!AS57</f>
        <v>674.56966610977838</v>
      </c>
      <c r="AT22">
        <f ca="1">Expense_Breakdown!AT57</f>
        <v>682.62058904838409</v>
      </c>
      <c r="AU22">
        <f ca="1">Expense_Breakdown!AU57</f>
        <v>690.81697912908965</v>
      </c>
      <c r="AV22">
        <f ca="1">Expense_Breakdown!AV57</f>
        <v>699.16152775197168</v>
      </c>
      <c r="AW22">
        <f ca="1">Expense_Breakdown!AW57</f>
        <v>707.65697654129065</v>
      </c>
      <c r="AX22">
        <f ca="1">Expense_Breakdown!AX57</f>
        <v>716.30611828840119</v>
      </c>
      <c r="AY22">
        <f ca="1">Expense_Breakdown!AY57</f>
        <v>725.11179791241216</v>
      </c>
      <c r="AZ22">
        <f ca="1">Expense_Breakdown!AZ57</f>
        <v>734.07691343892429</v>
      </c>
      <c r="BA22">
        <f ca="1">Expense_Breakdown!BA57</f>
        <v>743.20441699718913</v>
      </c>
      <c r="BB22">
        <f ca="1">Expense_Breakdown!BB57</f>
        <v>757.56043759014301</v>
      </c>
      <c r="BC22">
        <f ca="1">Expense_Breakdown!BC57</f>
        <v>767.2012725538782</v>
      </c>
      <c r="BD22">
        <f ca="1">Expense_Breakdown!BD57</f>
        <v>777.01714444543563</v>
      </c>
      <c r="BE22">
        <f ca="1">Expense_Breakdown!BE57</f>
        <v>787.01130276612753</v>
      </c>
      <c r="BF22">
        <f ca="1">Expense_Breakdown!BF57</f>
        <v>797.18705796549284</v>
      </c>
      <c r="BG22">
        <f ca="1">Expense_Breakdown!BG57</f>
        <v>807.54778259520231</v>
      </c>
      <c r="BH22">
        <f ca="1">Expense_Breakdown!BH57</f>
        <v>818.09691248498996</v>
      </c>
      <c r="BI22">
        <f ca="1">Expense_Breakdown!BI57</f>
        <v>828.83794794103437</v>
      </c>
      <c r="BJ22">
        <f ca="1">Expense_Breakdown!BJ57</f>
        <v>839.77445496722385</v>
      </c>
      <c r="BK22">
        <f ca="1">Expense_Breakdown!BK57</f>
        <v>850.91006650973827</v>
      </c>
      <c r="BL22">
        <f ca="1">Expense_Breakdown!BL57</f>
        <v>862.248483725401</v>
      </c>
      <c r="BM22">
        <f ca="1">Expense_Breakdown!BM57</f>
        <v>873.79347727425056</v>
      </c>
    </row>
    <row r="23" spans="1:65" ht="15" customHeight="1" x14ac:dyDescent="0.45">
      <c r="A23" s="72"/>
      <c r="B23" t="s">
        <v>261</v>
      </c>
      <c r="F23">
        <f>Revenue_Forecast!F21</f>
        <v>24.500000000000004</v>
      </c>
      <c r="G23">
        <f>Revenue_Forecast!G21</f>
        <v>25.186000000000003</v>
      </c>
      <c r="H23">
        <f>Revenue_Forecast!H21</f>
        <v>25.891208000000006</v>
      </c>
      <c r="I23">
        <f>Revenue_Forecast!I21</f>
        <v>26.616161824000006</v>
      </c>
      <c r="J23">
        <f>Revenue_Forecast!J21</f>
        <v>27.361414355072004</v>
      </c>
      <c r="K23">
        <f>Revenue_Forecast!K21</f>
        <v>28.127533957014023</v>
      </c>
      <c r="L23">
        <f>Revenue_Forecast!L21</f>
        <v>28.915104907810417</v>
      </c>
      <c r="M23">
        <f>Revenue_Forecast!M21</f>
        <v>29.724727845229111</v>
      </c>
      <c r="N23">
        <f>Revenue_Forecast!N21</f>
        <v>30.557020224895528</v>
      </c>
      <c r="O23">
        <f>Revenue_Forecast!O21</f>
        <v>31.412616791192605</v>
      </c>
      <c r="P23">
        <f>Revenue_Forecast!P21</f>
        <v>32.292170061345992</v>
      </c>
      <c r="Q23">
        <f>Revenue_Forecast!Q21</f>
        <v>33.196350823063682</v>
      </c>
      <c r="R23">
        <f>Revenue_Forecast!R21</f>
        <v>29.250727410950965</v>
      </c>
      <c r="S23">
        <f>Revenue_Forecast!S21</f>
        <v>29.923494141402838</v>
      </c>
      <c r="T23">
        <f>Revenue_Forecast!T21</f>
        <v>30.611734506655104</v>
      </c>
      <c r="U23">
        <f>Revenue_Forecast!U21</f>
        <v>31.315804400308167</v>
      </c>
      <c r="V23">
        <f>Revenue_Forecast!V21</f>
        <v>32.03606790151526</v>
      </c>
      <c r="W23">
        <f>Revenue_Forecast!W21</f>
        <v>32.772897463250111</v>
      </c>
      <c r="X23">
        <f>Revenue_Forecast!X21</f>
        <v>33.526674104904863</v>
      </c>
      <c r="Y23">
        <f>Revenue_Forecast!Y21</f>
        <v>34.297787609317673</v>
      </c>
      <c r="Z23">
        <f>Revenue_Forecast!Z21</f>
        <v>35.086636724331981</v>
      </c>
      <c r="AA23">
        <f>Revenue_Forecast!AA21</f>
        <v>35.893629368991618</v>
      </c>
      <c r="AB23">
        <f>Revenue_Forecast!AB21</f>
        <v>36.719182844478425</v>
      </c>
      <c r="AC23">
        <f>Revenue_Forecast!AC21</f>
        <v>37.563724049901424</v>
      </c>
      <c r="AD23">
        <f>Revenue_Forecast!AD21</f>
        <v>32.023074752540964</v>
      </c>
      <c r="AE23">
        <f>Revenue_Forecast!AE21</f>
        <v>32.599490098086697</v>
      </c>
      <c r="AF23">
        <f>Revenue_Forecast!AF21</f>
        <v>33.186280919852258</v>
      </c>
      <c r="AG23">
        <f>Revenue_Forecast!AG21</f>
        <v>33.783633976409597</v>
      </c>
      <c r="AH23">
        <f>Revenue_Forecast!AH21</f>
        <v>34.39173938798497</v>
      </c>
      <c r="AI23">
        <f>Revenue_Forecast!AI21</f>
        <v>35.010790696968698</v>
      </c>
      <c r="AJ23">
        <f>Revenue_Forecast!AJ21</f>
        <v>35.640984929514133</v>
      </c>
      <c r="AK23">
        <f>Revenue_Forecast!AK21</f>
        <v>36.282522658245391</v>
      </c>
      <c r="AL23">
        <f>Revenue_Forecast!AL21</f>
        <v>36.935608066093806</v>
      </c>
      <c r="AM23">
        <f>Revenue_Forecast!AM21</f>
        <v>37.600449011283494</v>
      </c>
      <c r="AN23">
        <f>Revenue_Forecast!AN21</f>
        <v>38.277257093486604</v>
      </c>
      <c r="AO23">
        <f>Revenue_Forecast!AO21</f>
        <v>38.966247721169367</v>
      </c>
      <c r="AP23">
        <f>Revenue_Forecast!AP21</f>
        <v>39.667640180150414</v>
      </c>
      <c r="AQ23">
        <f>Revenue_Forecast!AQ21</f>
        <v>40.381657703393117</v>
      </c>
      <c r="AR23">
        <f>Revenue_Forecast!AR21</f>
        <v>41.10852754205419</v>
      </c>
      <c r="AS23">
        <f>Revenue_Forecast!AS21</f>
        <v>41.848481037811169</v>
      </c>
      <c r="AT23">
        <f>Revenue_Forecast!AT21</f>
        <v>42.60175369649177</v>
      </c>
      <c r="AU23">
        <f>Revenue_Forecast!AU21</f>
        <v>43.368585263028621</v>
      </c>
      <c r="AV23">
        <f>Revenue_Forecast!AV21</f>
        <v>44.149219797763138</v>
      </c>
      <c r="AW23">
        <f>Revenue_Forecast!AW21</f>
        <v>44.943905754122881</v>
      </c>
      <c r="AX23">
        <f>Revenue_Forecast!AX21</f>
        <v>45.752896057697086</v>
      </c>
      <c r="AY23">
        <f>Revenue_Forecast!AY21</f>
        <v>46.576448186735639</v>
      </c>
      <c r="AZ23">
        <f>Revenue_Forecast!AZ21</f>
        <v>47.414824254096885</v>
      </c>
      <c r="BA23">
        <f>Revenue_Forecast!BA21</f>
        <v>48.26829109067063</v>
      </c>
      <c r="BB23">
        <f>Revenue_Forecast!BB21</f>
        <v>49.1371203303027</v>
      </c>
      <c r="BC23">
        <f>Revenue_Forecast!BC21</f>
        <v>50.021588496248143</v>
      </c>
      <c r="BD23">
        <f>Revenue_Forecast!BD21</f>
        <v>50.921977089180615</v>
      </c>
      <c r="BE23">
        <f>Revenue_Forecast!BE21</f>
        <v>51.838572676785873</v>
      </c>
      <c r="BF23">
        <f>Revenue_Forecast!BF21</f>
        <v>52.771666984968022</v>
      </c>
      <c r="BG23">
        <f>Revenue_Forecast!BG21</f>
        <v>53.721556990697451</v>
      </c>
      <c r="BH23">
        <f>Revenue_Forecast!BH21</f>
        <v>54.68854501653</v>
      </c>
      <c r="BI23">
        <f>Revenue_Forecast!BI21</f>
        <v>55.672938826827533</v>
      </c>
      <c r="BJ23">
        <f>Revenue_Forecast!BJ21</f>
        <v>56.675051725710432</v>
      </c>
      <c r="BK23">
        <f>Revenue_Forecast!BK21</f>
        <v>57.695202656773226</v>
      </c>
      <c r="BL23">
        <f>Revenue_Forecast!BL21</f>
        <v>58.733716304595148</v>
      </c>
      <c r="BM23">
        <f>Revenue_Forecast!BM21</f>
        <v>59.790923198077849</v>
      </c>
    </row>
    <row r="24" spans="1:65" ht="15" customHeight="1" x14ac:dyDescent="0.45">
      <c r="A24" s="72"/>
      <c r="B24" t="s">
        <v>262</v>
      </c>
      <c r="F24">
        <f ca="1">F22/F23</f>
        <v>14.397186245655975</v>
      </c>
      <c r="G24">
        <f ca="1">G22/G23</f>
        <v>14.375763022274953</v>
      </c>
      <c r="H24">
        <f t="shared" ref="H24:BM24" ca="1" si="8">H22/H23</f>
        <v>14.35042313921234</v>
      </c>
      <c r="I24">
        <f t="shared" ca="1" si="8"/>
        <v>14.321398079545657</v>
      </c>
      <c r="J24">
        <f t="shared" ca="1" si="8"/>
        <v>14.288909648003132</v>
      </c>
      <c r="K24">
        <f t="shared" ca="1" si="8"/>
        <v>14.253170326362234</v>
      </c>
      <c r="L24">
        <f t="shared" ca="1" si="8"/>
        <v>14.214383616674358</v>
      </c>
      <c r="M24">
        <f t="shared" ca="1" si="8"/>
        <v>14.172744372714954</v>
      </c>
      <c r="N24">
        <f t="shared" ca="1" si="8"/>
        <v>14.128439120045853</v>
      </c>
      <c r="O24">
        <f t="shared" ca="1" si="8"/>
        <v>14.081646365064016</v>
      </c>
      <c r="P24">
        <f t="shared" ca="1" si="8"/>
        <v>14.032536893399186</v>
      </c>
      <c r="Q24">
        <f t="shared" ca="1" si="8"/>
        <v>13.981274058011227</v>
      </c>
      <c r="R24">
        <f t="shared" ca="1" si="8"/>
        <v>15.865230993744147</v>
      </c>
      <c r="S24">
        <f t="shared" ca="1" si="8"/>
        <v>15.8442728770912</v>
      </c>
      <c r="T24">
        <f t="shared" ca="1" si="8"/>
        <v>15.820530431590949</v>
      </c>
      <c r="U24">
        <f t="shared" ca="1" si="8"/>
        <v>15.794141252722598</v>
      </c>
      <c r="V24">
        <f t="shared" ca="1" si="8"/>
        <v>15.765238173277496</v>
      </c>
      <c r="W24">
        <f t="shared" ca="1" si="8"/>
        <v>15.603500764977774</v>
      </c>
      <c r="X24">
        <f t="shared" ca="1" si="8"/>
        <v>15.445367133730722</v>
      </c>
      <c r="Y24">
        <f t="shared" ca="1" si="8"/>
        <v>15.290758857755103</v>
      </c>
      <c r="Z24">
        <f t="shared" ca="1" si="8"/>
        <v>15.139599236814073</v>
      </c>
      <c r="AA24">
        <f t="shared" ca="1" si="8"/>
        <v>14.991813254427786</v>
      </c>
      <c r="AB24">
        <f t="shared" ca="1" si="8"/>
        <v>14.847327540917005</v>
      </c>
      <c r="AC24">
        <f t="shared" ca="1" si="8"/>
        <v>14.706070337259366</v>
      </c>
      <c r="AD24">
        <f t="shared" ca="1" si="8"/>
        <v>17.629289195697005</v>
      </c>
      <c r="AE24">
        <f t="shared" ca="1" si="8"/>
        <v>17.503144696244256</v>
      </c>
      <c r="AF24">
        <f t="shared" ca="1" si="8"/>
        <v>17.379215842793904</v>
      </c>
      <c r="AG24">
        <f t="shared" ca="1" si="8"/>
        <v>17.257465055507531</v>
      </c>
      <c r="AH24">
        <f t="shared" ca="1" si="8"/>
        <v>17.137855398584104</v>
      </c>
      <c r="AI24">
        <f t="shared" ca="1" si="8"/>
        <v>17.020350569153567</v>
      </c>
      <c r="AJ24">
        <f t="shared" ca="1" si="8"/>
        <v>16.904914886361034</v>
      </c>
      <c r="AK24">
        <f t="shared" ca="1" si="8"/>
        <v>16.791513280638178</v>
      </c>
      <c r="AL24">
        <f t="shared" ca="1" si="8"/>
        <v>16.680111283158688</v>
      </c>
      <c r="AM24">
        <f t="shared" ca="1" si="8"/>
        <v>16.57067501547451</v>
      </c>
      <c r="AN24">
        <f t="shared" ca="1" si="8"/>
        <v>16.463171179329798</v>
      </c>
      <c r="AO24">
        <f t="shared" ca="1" si="8"/>
        <v>16.357567046649443</v>
      </c>
      <c r="AP24">
        <f t="shared" ca="1" si="8"/>
        <v>16.418005135544501</v>
      </c>
      <c r="AQ24">
        <f t="shared" ca="1" si="8"/>
        <v>16.316658084798494</v>
      </c>
      <c r="AR24">
        <f t="shared" ca="1" si="8"/>
        <v>16.21711134094722</v>
      </c>
      <c r="AS24">
        <f t="shared" ca="1" si="8"/>
        <v>16.119334546462689</v>
      </c>
      <c r="AT24">
        <f t="shared" ca="1" si="8"/>
        <v>16.023297864956145</v>
      </c>
      <c r="AU24">
        <f t="shared" ca="1" si="8"/>
        <v>15.928971972207858</v>
      </c>
      <c r="AV24">
        <f t="shared" ca="1" si="8"/>
        <v>15.836328047350802</v>
      </c>
      <c r="AW24">
        <f t="shared" ca="1" si="8"/>
        <v>15.745337764205651</v>
      </c>
      <c r="AX24">
        <f t="shared" ca="1" si="8"/>
        <v>15.655973282764377</v>
      </c>
      <c r="AY24">
        <f t="shared" ca="1" si="8"/>
        <v>15.568207240819932</v>
      </c>
      <c r="AZ24">
        <f t="shared" ca="1" si="8"/>
        <v>15.482012745739457</v>
      </c>
      <c r="BA24">
        <f t="shared" ca="1" si="8"/>
        <v>15.397363366378571</v>
      </c>
      <c r="BB24">
        <f t="shared" ca="1" si="8"/>
        <v>15.417273794186062</v>
      </c>
      <c r="BC24">
        <f t="shared" ca="1" si="8"/>
        <v>15.337403221639432</v>
      </c>
      <c r="BD24">
        <f t="shared" ca="1" si="8"/>
        <v>15.258974393013666</v>
      </c>
      <c r="BE24">
        <f t="shared" ca="1" si="8"/>
        <v>15.181963200899695</v>
      </c>
      <c r="BF24">
        <f t="shared" ca="1" si="8"/>
        <v>15.1063459525084</v>
      </c>
      <c r="BG24">
        <f t="shared" ca="1" si="8"/>
        <v>15.032099362552712</v>
      </c>
      <c r="BH24">
        <f t="shared" ca="1" si="8"/>
        <v>14.959200546251768</v>
      </c>
      <c r="BI24">
        <f t="shared" ca="1" si="8"/>
        <v>14.887627012455036</v>
      </c>
      <c r="BJ24">
        <f t="shared" ca="1" si="8"/>
        <v>14.817356656884412</v>
      </c>
      <c r="BK24">
        <f t="shared" ca="1" si="8"/>
        <v>14.748367755492133</v>
      </c>
      <c r="BL24">
        <f t="shared" ca="1" si="8"/>
        <v>14.680638957932606</v>
      </c>
      <c r="BM24">
        <f t="shared" ca="1" si="8"/>
        <v>14.614149281146092</v>
      </c>
    </row>
    <row r="25" spans="1:65" ht="15" customHeight="1" x14ac:dyDescent="0.45">
      <c r="A25" s="72"/>
    </row>
    <row r="26" spans="1:65" ht="15" customHeight="1" x14ac:dyDescent="0.45">
      <c r="A26" s="72"/>
      <c r="B26" t="s">
        <v>263</v>
      </c>
      <c r="F26" s="45">
        <v>0.5</v>
      </c>
      <c r="G26" s="43">
        <f>F26</f>
        <v>0.5</v>
      </c>
      <c r="H26" s="43">
        <f t="shared" ref="H26:BM26" si="9">G26</f>
        <v>0.5</v>
      </c>
      <c r="I26" s="43">
        <f t="shared" si="9"/>
        <v>0.5</v>
      </c>
      <c r="J26" s="43">
        <f t="shared" si="9"/>
        <v>0.5</v>
      </c>
      <c r="K26" s="43">
        <f t="shared" si="9"/>
        <v>0.5</v>
      </c>
      <c r="L26" s="43">
        <f t="shared" si="9"/>
        <v>0.5</v>
      </c>
      <c r="M26" s="43">
        <f t="shared" si="9"/>
        <v>0.5</v>
      </c>
      <c r="N26" s="43">
        <f t="shared" si="9"/>
        <v>0.5</v>
      </c>
      <c r="O26" s="43">
        <f t="shared" si="9"/>
        <v>0.5</v>
      </c>
      <c r="P26" s="43">
        <f t="shared" si="9"/>
        <v>0.5</v>
      </c>
      <c r="Q26" s="43">
        <f t="shared" si="9"/>
        <v>0.5</v>
      </c>
      <c r="R26" s="43">
        <f t="shared" si="9"/>
        <v>0.5</v>
      </c>
      <c r="S26" s="43">
        <f t="shared" si="9"/>
        <v>0.5</v>
      </c>
      <c r="T26" s="43">
        <f t="shared" si="9"/>
        <v>0.5</v>
      </c>
      <c r="U26" s="43">
        <f t="shared" si="9"/>
        <v>0.5</v>
      </c>
      <c r="V26" s="43">
        <f t="shared" si="9"/>
        <v>0.5</v>
      </c>
      <c r="W26" s="43">
        <f t="shared" si="9"/>
        <v>0.5</v>
      </c>
      <c r="X26" s="43">
        <f t="shared" si="9"/>
        <v>0.5</v>
      </c>
      <c r="Y26" s="43">
        <f t="shared" si="9"/>
        <v>0.5</v>
      </c>
      <c r="Z26" s="43">
        <f t="shared" si="9"/>
        <v>0.5</v>
      </c>
      <c r="AA26" s="43">
        <f t="shared" si="9"/>
        <v>0.5</v>
      </c>
      <c r="AB26" s="43">
        <f t="shared" si="9"/>
        <v>0.5</v>
      </c>
      <c r="AC26" s="43">
        <f t="shared" si="9"/>
        <v>0.5</v>
      </c>
      <c r="AD26" s="43">
        <f t="shared" si="9"/>
        <v>0.5</v>
      </c>
      <c r="AE26" s="43">
        <f t="shared" si="9"/>
        <v>0.5</v>
      </c>
      <c r="AF26" s="43">
        <f t="shared" si="9"/>
        <v>0.5</v>
      </c>
      <c r="AG26" s="43">
        <f t="shared" si="9"/>
        <v>0.5</v>
      </c>
      <c r="AH26" s="43">
        <f t="shared" si="9"/>
        <v>0.5</v>
      </c>
      <c r="AI26" s="43">
        <f t="shared" si="9"/>
        <v>0.5</v>
      </c>
      <c r="AJ26" s="43">
        <f t="shared" si="9"/>
        <v>0.5</v>
      </c>
      <c r="AK26" s="43">
        <f t="shared" si="9"/>
        <v>0.5</v>
      </c>
      <c r="AL26" s="43">
        <f t="shared" si="9"/>
        <v>0.5</v>
      </c>
      <c r="AM26" s="43">
        <f t="shared" si="9"/>
        <v>0.5</v>
      </c>
      <c r="AN26" s="43">
        <f t="shared" si="9"/>
        <v>0.5</v>
      </c>
      <c r="AO26" s="43">
        <f t="shared" si="9"/>
        <v>0.5</v>
      </c>
      <c r="AP26" s="43">
        <f t="shared" si="9"/>
        <v>0.5</v>
      </c>
      <c r="AQ26" s="43">
        <f t="shared" si="9"/>
        <v>0.5</v>
      </c>
      <c r="AR26" s="43">
        <f t="shared" si="9"/>
        <v>0.5</v>
      </c>
      <c r="AS26" s="43">
        <f t="shared" si="9"/>
        <v>0.5</v>
      </c>
      <c r="AT26" s="43">
        <f t="shared" si="9"/>
        <v>0.5</v>
      </c>
      <c r="AU26" s="43">
        <f t="shared" si="9"/>
        <v>0.5</v>
      </c>
      <c r="AV26" s="43">
        <f t="shared" si="9"/>
        <v>0.5</v>
      </c>
      <c r="AW26" s="43">
        <f t="shared" si="9"/>
        <v>0.5</v>
      </c>
      <c r="AX26" s="43">
        <f t="shared" si="9"/>
        <v>0.5</v>
      </c>
      <c r="AY26" s="43">
        <f t="shared" si="9"/>
        <v>0.5</v>
      </c>
      <c r="AZ26" s="43">
        <f t="shared" si="9"/>
        <v>0.5</v>
      </c>
      <c r="BA26" s="43">
        <f t="shared" si="9"/>
        <v>0.5</v>
      </c>
      <c r="BB26" s="43">
        <f t="shared" si="9"/>
        <v>0.5</v>
      </c>
      <c r="BC26" s="43">
        <f t="shared" si="9"/>
        <v>0.5</v>
      </c>
      <c r="BD26" s="43">
        <f t="shared" si="9"/>
        <v>0.5</v>
      </c>
      <c r="BE26" s="43">
        <f t="shared" si="9"/>
        <v>0.5</v>
      </c>
      <c r="BF26" s="43">
        <f t="shared" si="9"/>
        <v>0.5</v>
      </c>
      <c r="BG26" s="43">
        <f t="shared" si="9"/>
        <v>0.5</v>
      </c>
      <c r="BH26" s="43">
        <f t="shared" si="9"/>
        <v>0.5</v>
      </c>
      <c r="BI26" s="43">
        <f t="shared" si="9"/>
        <v>0.5</v>
      </c>
      <c r="BJ26" s="43">
        <f t="shared" si="9"/>
        <v>0.5</v>
      </c>
      <c r="BK26" s="43">
        <f t="shared" si="9"/>
        <v>0.5</v>
      </c>
      <c r="BL26" s="43">
        <f t="shared" si="9"/>
        <v>0.5</v>
      </c>
      <c r="BM26" s="43">
        <f t="shared" si="9"/>
        <v>0.5</v>
      </c>
    </row>
    <row r="27" spans="1:65" ht="15" customHeight="1" x14ac:dyDescent="0.45">
      <c r="A27" s="72"/>
      <c r="B27" t="s">
        <v>264</v>
      </c>
      <c r="F27" s="43">
        <f>100%-F26</f>
        <v>0.5</v>
      </c>
      <c r="G27" s="43">
        <f>100%-G26</f>
        <v>0.5</v>
      </c>
      <c r="H27" s="43">
        <f t="shared" ref="H27:BM27" si="10">100%-H26</f>
        <v>0.5</v>
      </c>
      <c r="I27" s="43">
        <f t="shared" si="10"/>
        <v>0.5</v>
      </c>
      <c r="J27" s="43">
        <f t="shared" si="10"/>
        <v>0.5</v>
      </c>
      <c r="K27" s="43">
        <f t="shared" si="10"/>
        <v>0.5</v>
      </c>
      <c r="L27" s="43">
        <f t="shared" si="10"/>
        <v>0.5</v>
      </c>
      <c r="M27" s="43">
        <f t="shared" si="10"/>
        <v>0.5</v>
      </c>
      <c r="N27" s="43">
        <f t="shared" si="10"/>
        <v>0.5</v>
      </c>
      <c r="O27" s="43">
        <f t="shared" si="10"/>
        <v>0.5</v>
      </c>
      <c r="P27" s="43">
        <f t="shared" si="10"/>
        <v>0.5</v>
      </c>
      <c r="Q27" s="43">
        <f t="shared" si="10"/>
        <v>0.5</v>
      </c>
      <c r="R27" s="43">
        <f t="shared" si="10"/>
        <v>0.5</v>
      </c>
      <c r="S27" s="43">
        <f t="shared" si="10"/>
        <v>0.5</v>
      </c>
      <c r="T27" s="43">
        <f t="shared" si="10"/>
        <v>0.5</v>
      </c>
      <c r="U27" s="43">
        <f t="shared" si="10"/>
        <v>0.5</v>
      </c>
      <c r="V27" s="43">
        <f t="shared" si="10"/>
        <v>0.5</v>
      </c>
      <c r="W27" s="43">
        <f t="shared" si="10"/>
        <v>0.5</v>
      </c>
      <c r="X27" s="43">
        <f t="shared" si="10"/>
        <v>0.5</v>
      </c>
      <c r="Y27" s="43">
        <f t="shared" si="10"/>
        <v>0.5</v>
      </c>
      <c r="Z27" s="43">
        <f t="shared" si="10"/>
        <v>0.5</v>
      </c>
      <c r="AA27" s="43">
        <f t="shared" si="10"/>
        <v>0.5</v>
      </c>
      <c r="AB27" s="43">
        <f t="shared" si="10"/>
        <v>0.5</v>
      </c>
      <c r="AC27" s="43">
        <f t="shared" si="10"/>
        <v>0.5</v>
      </c>
      <c r="AD27" s="43">
        <f t="shared" si="10"/>
        <v>0.5</v>
      </c>
      <c r="AE27" s="43">
        <f t="shared" si="10"/>
        <v>0.5</v>
      </c>
      <c r="AF27" s="43">
        <f t="shared" si="10"/>
        <v>0.5</v>
      </c>
      <c r="AG27" s="43">
        <f t="shared" si="10"/>
        <v>0.5</v>
      </c>
      <c r="AH27" s="43">
        <f t="shared" si="10"/>
        <v>0.5</v>
      </c>
      <c r="AI27" s="43">
        <f t="shared" si="10"/>
        <v>0.5</v>
      </c>
      <c r="AJ27" s="43">
        <f t="shared" si="10"/>
        <v>0.5</v>
      </c>
      <c r="AK27" s="43">
        <f t="shared" si="10"/>
        <v>0.5</v>
      </c>
      <c r="AL27" s="43">
        <f t="shared" si="10"/>
        <v>0.5</v>
      </c>
      <c r="AM27" s="43">
        <f t="shared" si="10"/>
        <v>0.5</v>
      </c>
      <c r="AN27" s="43">
        <f t="shared" si="10"/>
        <v>0.5</v>
      </c>
      <c r="AO27" s="43">
        <f t="shared" si="10"/>
        <v>0.5</v>
      </c>
      <c r="AP27" s="43">
        <f t="shared" si="10"/>
        <v>0.5</v>
      </c>
      <c r="AQ27" s="43">
        <f t="shared" si="10"/>
        <v>0.5</v>
      </c>
      <c r="AR27" s="43">
        <f t="shared" si="10"/>
        <v>0.5</v>
      </c>
      <c r="AS27" s="43">
        <f t="shared" si="10"/>
        <v>0.5</v>
      </c>
      <c r="AT27" s="43">
        <f t="shared" si="10"/>
        <v>0.5</v>
      </c>
      <c r="AU27" s="43">
        <f t="shared" si="10"/>
        <v>0.5</v>
      </c>
      <c r="AV27" s="43">
        <f t="shared" si="10"/>
        <v>0.5</v>
      </c>
      <c r="AW27" s="43">
        <f t="shared" si="10"/>
        <v>0.5</v>
      </c>
      <c r="AX27" s="43">
        <f t="shared" si="10"/>
        <v>0.5</v>
      </c>
      <c r="AY27" s="43">
        <f t="shared" si="10"/>
        <v>0.5</v>
      </c>
      <c r="AZ27" s="43">
        <f t="shared" si="10"/>
        <v>0.5</v>
      </c>
      <c r="BA27" s="43">
        <f t="shared" si="10"/>
        <v>0.5</v>
      </c>
      <c r="BB27" s="43">
        <f t="shared" si="10"/>
        <v>0.5</v>
      </c>
      <c r="BC27" s="43">
        <f t="shared" si="10"/>
        <v>0.5</v>
      </c>
      <c r="BD27" s="43">
        <f t="shared" si="10"/>
        <v>0.5</v>
      </c>
      <c r="BE27" s="43">
        <f t="shared" si="10"/>
        <v>0.5</v>
      </c>
      <c r="BF27" s="43">
        <f t="shared" si="10"/>
        <v>0.5</v>
      </c>
      <c r="BG27" s="43">
        <f t="shared" si="10"/>
        <v>0.5</v>
      </c>
      <c r="BH27" s="43">
        <f t="shared" si="10"/>
        <v>0.5</v>
      </c>
      <c r="BI27" s="43">
        <f t="shared" si="10"/>
        <v>0.5</v>
      </c>
      <c r="BJ27" s="43">
        <f t="shared" si="10"/>
        <v>0.5</v>
      </c>
      <c r="BK27" s="43">
        <f t="shared" si="10"/>
        <v>0.5</v>
      </c>
      <c r="BL27" s="43">
        <f t="shared" si="10"/>
        <v>0.5</v>
      </c>
      <c r="BM27" s="43">
        <f t="shared" si="10"/>
        <v>0.5</v>
      </c>
    </row>
    <row r="28" spans="1:65" ht="15" customHeight="1" x14ac:dyDescent="0.45">
      <c r="A28" s="72"/>
    </row>
    <row r="29" spans="1:65" ht="15" customHeight="1" x14ac:dyDescent="0.45">
      <c r="A29" s="72"/>
      <c r="B29" t="s">
        <v>265</v>
      </c>
      <c r="F29">
        <f ca="1">Expense_Breakdown!F53+Expense_Breakdown!F54</f>
        <v>255.22746301857143</v>
      </c>
      <c r="G29">
        <f ca="1">Expense_Breakdown!G53+Expense_Breakdown!G54</f>
        <v>260.492767479017</v>
      </c>
      <c r="H29">
        <f ca="1">Expense_Breakdown!H53+Expense_Breakdown!H54</f>
        <v>265.90299038535977</v>
      </c>
      <c r="I29">
        <f ca="1">Expense_Breakdown!I53+Expense_Breakdown!I54</f>
        <v>271.46224883111017</v>
      </c>
      <c r="J29">
        <f ca="1">Expense_Breakdown!J53+Expense_Breakdown!J54</f>
        <v>277.17477756119979</v>
      </c>
      <c r="K29">
        <f ca="1">Expense_Breakdown!K53+Expense_Breakdown!K54</f>
        <v>283.04493234985836</v>
      </c>
      <c r="L29">
        <f ca="1">Expense_Breakdown!L53+Expense_Breakdown!L54</f>
        <v>289.07719347600067</v>
      </c>
      <c r="M29">
        <f ca="1">Expense_Breakdown!M53+Expense_Breakdown!M54</f>
        <v>295.27616929895441</v>
      </c>
      <c r="N29">
        <f ca="1">Expense_Breakdown!N53+Expense_Breakdown!N54</f>
        <v>301.64659993744635</v>
      </c>
      <c r="O29">
        <f ca="1">Expense_Breakdown!O53+Expense_Breakdown!O54</f>
        <v>308.19336105484615</v>
      </c>
      <c r="P29">
        <f ca="1">Expense_Breakdown!P53+Expense_Breakdown!P54</f>
        <v>314.92146775375829</v>
      </c>
      <c r="Q29">
        <f ca="1">Expense_Breakdown!Q53+Expense_Breakdown!Q54</f>
        <v>321.83607858313997</v>
      </c>
      <c r="R29">
        <f ca="1">Expense_Breakdown!R53+Expense_Breakdown!R54</f>
        <v>308.98860710978079</v>
      </c>
      <c r="S29">
        <f ca="1">Expense_Breakdown!S53+Expense_Breakdown!S54</f>
        <v>314.75988661242633</v>
      </c>
      <c r="T29">
        <f ca="1">Expense_Breakdown!T53+Expense_Breakdown!T54</f>
        <v>320.66257732631982</v>
      </c>
      <c r="U29">
        <f ca="1">Expense_Breakdown!U53+Expense_Breakdown!U54</f>
        <v>326.6997581410991</v>
      </c>
      <c r="V29">
        <f ca="1">Expense_Breakdown!V53+Expense_Breakdown!V54</f>
        <v>332.87458060267818</v>
      </c>
      <c r="W29">
        <f ca="1">Expense_Breakdown!W53+Expense_Breakdown!W54</f>
        <v>339.1902706383612</v>
      </c>
      <c r="X29">
        <f ca="1">Expense_Breakdown!X53+Expense_Breakdown!X54</f>
        <v>345.65013032319837</v>
      </c>
      <c r="Y29">
        <f ca="1">Expense_Breakdown!Y53+Expense_Breakdown!Y54</f>
        <v>352.25753968857737</v>
      </c>
      <c r="Z29">
        <f ca="1">Expense_Breakdown!Z53+Expense_Breakdown!Z54</f>
        <v>359.01595857406903</v>
      </c>
      <c r="AA29">
        <f ca="1">Expense_Breakdown!AA53+Expense_Breakdown!AA54</f>
        <v>365.92892852356692</v>
      </c>
      <c r="AB29">
        <f ca="1">Expense_Breakdown!AB53+Expense_Breakdown!AB54</f>
        <v>373.00007472679169</v>
      </c>
      <c r="AC29">
        <f ca="1">Expense_Breakdown!AC53+Expense_Breakdown!AC54</f>
        <v>380.23310800725164</v>
      </c>
      <c r="AD29">
        <f ca="1">Expense_Breakdown!AD53+Expense_Breakdown!AD54</f>
        <v>385.61693594796793</v>
      </c>
      <c r="AE29">
        <f ca="1">Expense_Breakdown!AE53+Expense_Breakdown!AE54</f>
        <v>391.66648241059329</v>
      </c>
      <c r="AF29">
        <f ca="1">Expense_Breakdown!AF53+Expense_Breakdown!AF54</f>
        <v>397.82442932570541</v>
      </c>
      <c r="AG29">
        <f ca="1">Expense_Breakdown!AG53+Expense_Breakdown!AG54</f>
        <v>404.09277299594555</v>
      </c>
      <c r="AH29">
        <f ca="1">Expense_Breakdown!AH53+Expense_Breakdown!AH54</f>
        <v>410.47354673707571</v>
      </c>
      <c r="AI29">
        <f ca="1">Expense_Breakdown!AI53+Expense_Breakdown!AI54</f>
        <v>416.96882156566761</v>
      </c>
      <c r="AJ29">
        <f ca="1">Expense_Breakdown!AJ53+Expense_Breakdown!AJ54</f>
        <v>423.58070689951273</v>
      </c>
      <c r="AK29">
        <f ca="1">Expense_Breakdown!AK53+Expense_Breakdown!AK54</f>
        <v>430.31135127098304</v>
      </c>
      <c r="AL29">
        <f ca="1">Expense_Breakdown!AL53+Expense_Breakdown!AL54</f>
        <v>437.16294305357826</v>
      </c>
      <c r="AM29">
        <f ca="1">Expense_Breakdown!AM53+Expense_Breakdown!AM54</f>
        <v>444.13771120189858</v>
      </c>
      <c r="AN29">
        <f ca="1">Expense_Breakdown!AN53+Expense_Breakdown!AN54</f>
        <v>451.23792600528566</v>
      </c>
      <c r="AO29">
        <f ca="1">Expense_Breakdown!AO53+Expense_Breakdown!AO54</f>
        <v>458.46589985537884</v>
      </c>
      <c r="AP29">
        <f ca="1">Expense_Breakdown!AP53+Expense_Breakdown!AP54</f>
        <v>465.4485970986409</v>
      </c>
      <c r="AQ29">
        <f ca="1">Expense_Breakdown!AQ53+Expense_Breakdown!AQ54</f>
        <v>473.07877854963465</v>
      </c>
      <c r="AR29">
        <f ca="1">Expense_Breakdown!AR53+Expense_Breakdown!AR54</f>
        <v>480.8466451178881</v>
      </c>
      <c r="AS29">
        <f ca="1">Expense_Breakdown!AS53+Expense_Breakdown!AS54</f>
        <v>488.75474301577833</v>
      </c>
      <c r="AT29">
        <f ca="1">Expense_Breakdown!AT53+Expense_Breakdown!AT54</f>
        <v>496.8056659543841</v>
      </c>
      <c r="AU29">
        <f ca="1">Expense_Breakdown!AU53+Expense_Breakdown!AU54</f>
        <v>505.00205603508959</v>
      </c>
      <c r="AV29">
        <f ca="1">Expense_Breakdown!AV53+Expense_Breakdown!AV54</f>
        <v>513.34660465797162</v>
      </c>
      <c r="AW29">
        <f ca="1">Expense_Breakdown!AW53+Expense_Breakdown!AW54</f>
        <v>521.8420534472906</v>
      </c>
      <c r="AX29">
        <f ca="1">Expense_Breakdown!AX53+Expense_Breakdown!AX54</f>
        <v>530.49119519440114</v>
      </c>
      <c r="AY29">
        <f ca="1">Expense_Breakdown!AY53+Expense_Breakdown!AY54</f>
        <v>539.29687481841211</v>
      </c>
      <c r="AZ29">
        <f ca="1">Expense_Breakdown!AZ53+Expense_Breakdown!AZ54</f>
        <v>548.26199034492424</v>
      </c>
      <c r="BA29">
        <f ca="1">Expense_Breakdown!BA53+Expense_Breakdown!BA54</f>
        <v>557.38949390318908</v>
      </c>
      <c r="BB29">
        <f ca="1">Expense_Breakdown!BB53+Expense_Breakdown!BB54</f>
        <v>566.38921603426297</v>
      </c>
      <c r="BC29">
        <f ca="1">Expense_Breakdown!BC53+Expense_Breakdown!BC54</f>
        <v>576.03005099799816</v>
      </c>
      <c r="BD29">
        <f ca="1">Expense_Breakdown!BD53+Expense_Breakdown!BD54</f>
        <v>585.8459228895556</v>
      </c>
      <c r="BE29">
        <f ca="1">Expense_Breakdown!BE53+Expense_Breakdown!BE54</f>
        <v>595.84008121024738</v>
      </c>
      <c r="BF29">
        <f ca="1">Expense_Breakdown!BF53+Expense_Breakdown!BF54</f>
        <v>606.0158364096128</v>
      </c>
      <c r="BG29">
        <f ca="1">Expense_Breakdown!BG53+Expense_Breakdown!BG54</f>
        <v>616.37656103932227</v>
      </c>
      <c r="BH29">
        <f ca="1">Expense_Breakdown!BH53+Expense_Breakdown!BH54</f>
        <v>626.92569092910981</v>
      </c>
      <c r="BI29">
        <f ca="1">Expense_Breakdown!BI53+Expense_Breakdown!BI54</f>
        <v>637.66672638515433</v>
      </c>
      <c r="BJ29">
        <f ca="1">Expense_Breakdown!BJ53+Expense_Breakdown!BJ54</f>
        <v>648.60323341134381</v>
      </c>
      <c r="BK29">
        <f ca="1">Expense_Breakdown!BK53+Expense_Breakdown!BK54</f>
        <v>659.73884495385823</v>
      </c>
      <c r="BL29">
        <f ca="1">Expense_Breakdown!BL53+Expense_Breakdown!BL54</f>
        <v>671.07726216952096</v>
      </c>
      <c r="BM29">
        <f ca="1">Expense_Breakdown!BM53+Expense_Breakdown!BM54</f>
        <v>682.62225571837052</v>
      </c>
    </row>
    <row r="30" spans="1:65" ht="15" customHeight="1" x14ac:dyDescent="0.45">
      <c r="A30" s="72"/>
      <c r="B30" t="s">
        <v>266</v>
      </c>
      <c r="F30">
        <f ca="1">F29/(F23*F26)</f>
        <v>20.834894940291541</v>
      </c>
      <c r="G30">
        <f ca="1">G29/(G23*G26)</f>
        <v>20.685521121179779</v>
      </c>
      <c r="H30">
        <f t="shared" ref="H30:BM30" ca="1" si="11">H29/(H23*H26)</f>
        <v>20.540021955357179</v>
      </c>
      <c r="I30">
        <f t="shared" ca="1" si="11"/>
        <v>20.398301650415313</v>
      </c>
      <c r="J30">
        <f t="shared" ca="1" si="11"/>
        <v>20.260266809622706</v>
      </c>
      <c r="K30">
        <f t="shared" ca="1" si="11"/>
        <v>20.125826372295737</v>
      </c>
      <c r="L30">
        <f t="shared" ca="1" si="11"/>
        <v>19.994891555653076</v>
      </c>
      <c r="M30">
        <f t="shared" ca="1" si="11"/>
        <v>19.867375798116647</v>
      </c>
      <c r="N30">
        <f t="shared" ca="1" si="11"/>
        <v>19.743194704023381</v>
      </c>
      <c r="O30">
        <f t="shared" ca="1" si="11"/>
        <v>19.62226598971256</v>
      </c>
      <c r="P30">
        <f t="shared" ca="1" si="11"/>
        <v>19.50450943095472</v>
      </c>
      <c r="Q30">
        <f t="shared" ca="1" si="11"/>
        <v>19.38984681168867</v>
      </c>
      <c r="R30">
        <f t="shared" ca="1" si="11"/>
        <v>21.126900727542303</v>
      </c>
      <c r="S30">
        <f t="shared" ca="1" si="11"/>
        <v>21.037642537668571</v>
      </c>
      <c r="T30">
        <f t="shared" ca="1" si="11"/>
        <v>20.95030435185609</v>
      </c>
      <c r="U30">
        <f t="shared" ca="1" si="11"/>
        <v>20.864848557930333</v>
      </c>
      <c r="V30">
        <f t="shared" ca="1" si="11"/>
        <v>20.781238298407633</v>
      </c>
      <c r="W30">
        <f t="shared" ca="1" si="11"/>
        <v>20.699437455520204</v>
      </c>
      <c r="X30">
        <f t="shared" ca="1" si="11"/>
        <v>20.619410636537353</v>
      </c>
      <c r="Y30">
        <f t="shared" ca="1" si="11"/>
        <v>20.541123159377175</v>
      </c>
      <c r="Z30">
        <f t="shared" ca="1" si="11"/>
        <v>20.464541038502993</v>
      </c>
      <c r="AA30">
        <f t="shared" ca="1" si="11"/>
        <v>20.389630971098825</v>
      </c>
      <c r="AB30">
        <f t="shared" ca="1" si="11"/>
        <v>20.31636032351852</v>
      </c>
      <c r="AC30">
        <f t="shared" ca="1" si="11"/>
        <v>20.244697118003106</v>
      </c>
      <c r="AD30">
        <f t="shared" ca="1" si="11"/>
        <v>24.083692083151387</v>
      </c>
      <c r="AE30">
        <f t="shared" ca="1" si="11"/>
        <v>24.028994394214813</v>
      </c>
      <c r="AF30">
        <f t="shared" ca="1" si="11"/>
        <v>23.975234241311092</v>
      </c>
      <c r="AG30">
        <f t="shared" ca="1" si="11"/>
        <v>23.922398240409251</v>
      </c>
      <c r="AH30">
        <f t="shared" ca="1" si="11"/>
        <v>23.870473203252867</v>
      </c>
      <c r="AI30">
        <f t="shared" ca="1" si="11"/>
        <v>23.819446134461028</v>
      </c>
      <c r="AJ30">
        <f t="shared" ca="1" si="11"/>
        <v>23.769304228668918</v>
      </c>
      <c r="AK30">
        <f t="shared" ca="1" si="11"/>
        <v>23.720034867707444</v>
      </c>
      <c r="AL30">
        <f t="shared" ca="1" si="11"/>
        <v>23.671625617821391</v>
      </c>
      <c r="AM30">
        <f t="shared" ca="1" si="11"/>
        <v>23.624064226925459</v>
      </c>
      <c r="AN30">
        <f t="shared" ca="1" si="11"/>
        <v>23.577338621897749</v>
      </c>
      <c r="AO30">
        <f t="shared" ca="1" si="11"/>
        <v>23.531436905910034</v>
      </c>
      <c r="AP30">
        <f t="shared" ca="1" si="11"/>
        <v>23.46742054656179</v>
      </c>
      <c r="AQ30">
        <f t="shared" ca="1" si="11"/>
        <v>23.430379308568288</v>
      </c>
      <c r="AR30">
        <f t="shared" ca="1" si="11"/>
        <v>23.394009655343652</v>
      </c>
      <c r="AS30">
        <f t="shared" ca="1" si="11"/>
        <v>23.358302662128931</v>
      </c>
      <c r="AT30">
        <f t="shared" ca="1" si="11"/>
        <v>23.323249530701631</v>
      </c>
      <c r="AU30">
        <f t="shared" ca="1" si="11"/>
        <v>23.28884158762725</v>
      </c>
      <c r="AV30">
        <f t="shared" ca="1" si="11"/>
        <v>23.255070282532188</v>
      </c>
      <c r="AW30">
        <f t="shared" ca="1" si="11"/>
        <v>23.221927186398123</v>
      </c>
      <c r="AX30">
        <f t="shared" ca="1" si="11"/>
        <v>23.189403989877302</v>
      </c>
      <c r="AY30">
        <f t="shared" ca="1" si="11"/>
        <v>23.157492501628614</v>
      </c>
      <c r="AZ30">
        <f t="shared" ca="1" si="11"/>
        <v>23.126184646674151</v>
      </c>
      <c r="BA30">
        <f t="shared" ca="1" si="11"/>
        <v>23.095472464776041</v>
      </c>
      <c r="BB30">
        <f t="shared" ca="1" si="11"/>
        <v>23.053415105604902</v>
      </c>
      <c r="BC30">
        <f t="shared" ca="1" si="11"/>
        <v>23.031257835452514</v>
      </c>
      <c r="BD30">
        <f t="shared" ca="1" si="11"/>
        <v>23.009551332366872</v>
      </c>
      <c r="BE30">
        <f t="shared" ca="1" si="11"/>
        <v>22.988290396239012</v>
      </c>
      <c r="BF30">
        <f t="shared" ca="1" si="11"/>
        <v>22.96746989562547</v>
      </c>
      <c r="BG30">
        <f t="shared" ca="1" si="11"/>
        <v>22.9470847669607</v>
      </c>
      <c r="BH30">
        <f t="shared" ca="1" si="11"/>
        <v>22.927130013775905</v>
      </c>
      <c r="BI30">
        <f t="shared" ca="1" si="11"/>
        <v>22.907600705924189</v>
      </c>
      <c r="BJ30">
        <f t="shared" ca="1" si="11"/>
        <v>22.888491978812162</v>
      </c>
      <c r="BK30">
        <f t="shared" ca="1" si="11"/>
        <v>22.86979903263784</v>
      </c>
      <c r="BL30">
        <f t="shared" ca="1" si="11"/>
        <v>22.851517131634932</v>
      </c>
      <c r="BM30">
        <f t="shared" ca="1" si="11"/>
        <v>22.83364160332334</v>
      </c>
    </row>
    <row r="31" spans="1:65" ht="15" customHeight="1" x14ac:dyDescent="0.45">
      <c r="A31" s="72"/>
    </row>
    <row r="32" spans="1:65" ht="15" customHeight="1" x14ac:dyDescent="0.45">
      <c r="A32" s="72"/>
      <c r="B32" t="s">
        <v>267</v>
      </c>
      <c r="F32">
        <f ca="1">F22-F29</f>
        <v>97.503600000000006</v>
      </c>
      <c r="G32">
        <f ca="1">G22-G29</f>
        <v>101.5752</v>
      </c>
      <c r="H32">
        <f t="shared" ref="H32:BM32" ca="1" si="12">H22-H29</f>
        <v>105.64679999999998</v>
      </c>
      <c r="I32">
        <f t="shared" ca="1" si="12"/>
        <v>109.71839999999997</v>
      </c>
      <c r="J32">
        <f t="shared" ca="1" si="12"/>
        <v>113.78999999999996</v>
      </c>
      <c r="K32">
        <f t="shared" ca="1" si="12"/>
        <v>117.86160000000001</v>
      </c>
      <c r="L32">
        <f t="shared" ca="1" si="12"/>
        <v>121.9332</v>
      </c>
      <c r="M32">
        <f t="shared" ca="1" si="12"/>
        <v>126.00479999999999</v>
      </c>
      <c r="N32">
        <f t="shared" ca="1" si="12"/>
        <v>130.07639999999992</v>
      </c>
      <c r="O32">
        <f t="shared" ca="1" si="12"/>
        <v>134.14800000000002</v>
      </c>
      <c r="P32">
        <f t="shared" ca="1" si="12"/>
        <v>138.21960000000001</v>
      </c>
      <c r="Q32">
        <f t="shared" ca="1" si="12"/>
        <v>142.29119999999995</v>
      </c>
      <c r="R32">
        <f t="shared" ca="1" si="12"/>
        <v>155.08093999999994</v>
      </c>
      <c r="S32">
        <f t="shared" ca="1" si="12"/>
        <v>159.35612000000009</v>
      </c>
      <c r="T32">
        <f t="shared" ca="1" si="12"/>
        <v>163.63130000000001</v>
      </c>
      <c r="U32">
        <f t="shared" ca="1" si="12"/>
        <v>167.90647999999999</v>
      </c>
      <c r="V32">
        <f t="shared" ca="1" si="12"/>
        <v>172.18166000000008</v>
      </c>
      <c r="W32">
        <f t="shared" ca="1" si="12"/>
        <v>172.18166000000008</v>
      </c>
      <c r="X32">
        <f t="shared" ca="1" si="12"/>
        <v>172.18166000000008</v>
      </c>
      <c r="Y32">
        <f t="shared" ca="1" si="12"/>
        <v>172.18166000000008</v>
      </c>
      <c r="Z32">
        <f t="shared" ca="1" si="12"/>
        <v>172.18166000000008</v>
      </c>
      <c r="AA32">
        <f t="shared" ca="1" si="12"/>
        <v>172.18166000000008</v>
      </c>
      <c r="AB32">
        <f t="shared" ca="1" si="12"/>
        <v>172.18166000000008</v>
      </c>
      <c r="AC32">
        <f t="shared" ca="1" si="12"/>
        <v>172.18165999999997</v>
      </c>
      <c r="AD32">
        <f t="shared" ca="1" si="12"/>
        <v>178.92710980000004</v>
      </c>
      <c r="AE32">
        <f t="shared" ca="1" si="12"/>
        <v>178.92710980000004</v>
      </c>
      <c r="AF32">
        <f t="shared" ca="1" si="12"/>
        <v>178.92710980000004</v>
      </c>
      <c r="AG32">
        <f t="shared" ca="1" si="12"/>
        <v>178.92710980000004</v>
      </c>
      <c r="AH32">
        <f t="shared" ca="1" si="12"/>
        <v>178.92710980000004</v>
      </c>
      <c r="AI32">
        <f t="shared" ca="1" si="12"/>
        <v>178.92710979999998</v>
      </c>
      <c r="AJ32">
        <f t="shared" ca="1" si="12"/>
        <v>178.92710980000004</v>
      </c>
      <c r="AK32">
        <f t="shared" ca="1" si="12"/>
        <v>178.92710979999998</v>
      </c>
      <c r="AL32">
        <f t="shared" ca="1" si="12"/>
        <v>178.92710980000004</v>
      </c>
      <c r="AM32">
        <f t="shared" ca="1" si="12"/>
        <v>178.92710980000004</v>
      </c>
      <c r="AN32">
        <f t="shared" ca="1" si="12"/>
        <v>178.92710980000004</v>
      </c>
      <c r="AO32">
        <f t="shared" ca="1" si="12"/>
        <v>178.9271098000001</v>
      </c>
      <c r="AP32">
        <f t="shared" ca="1" si="12"/>
        <v>185.81492309400005</v>
      </c>
      <c r="AQ32">
        <f t="shared" ca="1" si="12"/>
        <v>185.81492309400005</v>
      </c>
      <c r="AR32">
        <f t="shared" ca="1" si="12"/>
        <v>185.81492309400005</v>
      </c>
      <c r="AS32">
        <f t="shared" ca="1" si="12"/>
        <v>185.81492309400005</v>
      </c>
      <c r="AT32">
        <f t="shared" ca="1" si="12"/>
        <v>185.81492309399999</v>
      </c>
      <c r="AU32">
        <f t="shared" ca="1" si="12"/>
        <v>185.81492309400005</v>
      </c>
      <c r="AV32">
        <f t="shared" ca="1" si="12"/>
        <v>185.81492309400005</v>
      </c>
      <c r="AW32">
        <f t="shared" ca="1" si="12"/>
        <v>185.81492309400005</v>
      </c>
      <c r="AX32">
        <f t="shared" ca="1" si="12"/>
        <v>185.81492309400005</v>
      </c>
      <c r="AY32">
        <f t="shared" ca="1" si="12"/>
        <v>185.81492309400005</v>
      </c>
      <c r="AZ32">
        <f t="shared" ca="1" si="12"/>
        <v>185.81492309400005</v>
      </c>
      <c r="BA32">
        <f t="shared" ca="1" si="12"/>
        <v>185.81492309400005</v>
      </c>
      <c r="BB32">
        <f t="shared" ca="1" si="12"/>
        <v>191.17122155588004</v>
      </c>
      <c r="BC32">
        <f t="shared" ca="1" si="12"/>
        <v>191.17122155588004</v>
      </c>
      <c r="BD32">
        <f t="shared" ca="1" si="12"/>
        <v>191.17122155588004</v>
      </c>
      <c r="BE32">
        <f t="shared" ca="1" si="12"/>
        <v>191.17122155588015</v>
      </c>
      <c r="BF32">
        <f t="shared" ca="1" si="12"/>
        <v>191.17122155588004</v>
      </c>
      <c r="BG32">
        <f t="shared" ca="1" si="12"/>
        <v>191.17122155588004</v>
      </c>
      <c r="BH32">
        <f t="shared" ca="1" si="12"/>
        <v>191.17122155588015</v>
      </c>
      <c r="BI32">
        <f t="shared" ca="1" si="12"/>
        <v>191.17122155588004</v>
      </c>
      <c r="BJ32">
        <f t="shared" ca="1" si="12"/>
        <v>191.17122155588004</v>
      </c>
      <c r="BK32">
        <f t="shared" ca="1" si="12"/>
        <v>191.17122155588004</v>
      </c>
      <c r="BL32">
        <f t="shared" ca="1" si="12"/>
        <v>191.17122155588004</v>
      </c>
      <c r="BM32">
        <f t="shared" ca="1" si="12"/>
        <v>191.17122155588004</v>
      </c>
    </row>
    <row r="33" spans="1:65" ht="15" customHeight="1" x14ac:dyDescent="0.45">
      <c r="A33" s="72"/>
      <c r="B33" t="s">
        <v>268</v>
      </c>
      <c r="F33">
        <f ca="1">F32/(F23*F27)</f>
        <v>7.9594775510204077</v>
      </c>
      <c r="G33">
        <f ca="1">G32/(G23*G27)</f>
        <v>8.0660049233701248</v>
      </c>
      <c r="H33">
        <f t="shared" ref="H33:BM33" ca="1" si="13">H32/(H23*H27)</f>
        <v>8.1608243230675033</v>
      </c>
      <c r="I33">
        <f t="shared" ca="1" si="13"/>
        <v>8.244494508676004</v>
      </c>
      <c r="J33">
        <f t="shared" ca="1" si="13"/>
        <v>8.3175524863835584</v>
      </c>
      <c r="K33">
        <f t="shared" ca="1" si="13"/>
        <v>8.3805142804287289</v>
      </c>
      <c r="L33">
        <f t="shared" ca="1" si="13"/>
        <v>8.433875677695637</v>
      </c>
      <c r="M33">
        <f t="shared" ca="1" si="13"/>
        <v>8.4781129473132619</v>
      </c>
      <c r="N33">
        <f t="shared" ca="1" si="13"/>
        <v>8.5136835360683243</v>
      </c>
      <c r="O33">
        <f t="shared" ca="1" si="13"/>
        <v>8.5410267404154698</v>
      </c>
      <c r="P33">
        <f t="shared" ca="1" si="13"/>
        <v>8.5605643558436526</v>
      </c>
      <c r="Q33">
        <f t="shared" ca="1" si="13"/>
        <v>8.5727013043337834</v>
      </c>
      <c r="R33">
        <f t="shared" ca="1" si="13"/>
        <v>10.603561259945989</v>
      </c>
      <c r="S33">
        <f t="shared" ca="1" si="13"/>
        <v>10.650903216513829</v>
      </c>
      <c r="T33">
        <f t="shared" ca="1" si="13"/>
        <v>10.690756511325809</v>
      </c>
      <c r="U33">
        <f t="shared" ca="1" si="13"/>
        <v>10.723433947514865</v>
      </c>
      <c r="V33">
        <f t="shared" ca="1" si="13"/>
        <v>10.74923804814736</v>
      </c>
      <c r="W33">
        <f t="shared" ca="1" si="13"/>
        <v>10.507564074435347</v>
      </c>
      <c r="X33">
        <f t="shared" ca="1" si="13"/>
        <v>10.271323630924092</v>
      </c>
      <c r="Y33">
        <f t="shared" ca="1" si="13"/>
        <v>10.040394556133032</v>
      </c>
      <c r="Z33">
        <f t="shared" ca="1" si="13"/>
        <v>9.8146574351251541</v>
      </c>
      <c r="AA33">
        <f t="shared" ca="1" si="13"/>
        <v>9.593995537756749</v>
      </c>
      <c r="AB33">
        <f t="shared" ca="1" si="13"/>
        <v>9.3782947583154925</v>
      </c>
      <c r="AC33">
        <f t="shared" ca="1" si="13"/>
        <v>9.1674435565156269</v>
      </c>
      <c r="AD33">
        <f t="shared" ca="1" si="13"/>
        <v>11.174886308242623</v>
      </c>
      <c r="AE33">
        <f t="shared" ca="1" si="13"/>
        <v>10.977294998273699</v>
      </c>
      <c r="AF33">
        <f t="shared" ca="1" si="13"/>
        <v>10.783197444276718</v>
      </c>
      <c r="AG33">
        <f t="shared" ca="1" si="13"/>
        <v>10.592531870605814</v>
      </c>
      <c r="AH33">
        <f t="shared" ca="1" si="13"/>
        <v>10.405237593915338</v>
      </c>
      <c r="AI33">
        <f t="shared" ca="1" si="13"/>
        <v>10.221255003846105</v>
      </c>
      <c r="AJ33">
        <f t="shared" ca="1" si="13"/>
        <v>10.040525544053152</v>
      </c>
      <c r="AK33">
        <f t="shared" ca="1" si="13"/>
        <v>9.8629916935689081</v>
      </c>
      <c r="AL33">
        <f t="shared" ca="1" si="13"/>
        <v>9.6885969484959826</v>
      </c>
      <c r="AM33">
        <f t="shared" ca="1" si="13"/>
        <v>9.5172858040235599</v>
      </c>
      <c r="AN33">
        <f t="shared" ca="1" si="13"/>
        <v>9.3490037367618442</v>
      </c>
      <c r="AO33">
        <f t="shared" ca="1" si="13"/>
        <v>9.183697187388848</v>
      </c>
      <c r="AP33">
        <f t="shared" ca="1" si="13"/>
        <v>9.3685897245272169</v>
      </c>
      <c r="AQ33">
        <f t="shared" ca="1" si="13"/>
        <v>9.2029368610287001</v>
      </c>
      <c r="AR33">
        <f t="shared" ca="1" si="13"/>
        <v>9.0402130265507878</v>
      </c>
      <c r="AS33">
        <f t="shared" ca="1" si="13"/>
        <v>8.8803664307964496</v>
      </c>
      <c r="AT33">
        <f t="shared" ca="1" si="13"/>
        <v>8.7233461992106562</v>
      </c>
      <c r="AU33">
        <f t="shared" ca="1" si="13"/>
        <v>8.5691023567884663</v>
      </c>
      <c r="AV33">
        <f t="shared" ca="1" si="13"/>
        <v>8.4175858121694169</v>
      </c>
      <c r="AW33">
        <f t="shared" ca="1" si="13"/>
        <v>8.2687483420131773</v>
      </c>
      <c r="AX33">
        <f t="shared" ca="1" si="13"/>
        <v>8.1225425756514529</v>
      </c>
      <c r="AY33">
        <f t="shared" ca="1" si="13"/>
        <v>7.9789219800112496</v>
      </c>
      <c r="AZ33">
        <f t="shared" ca="1" si="13"/>
        <v>7.837840844804763</v>
      </c>
      <c r="BA33">
        <f t="shared" ca="1" si="13"/>
        <v>7.6992542679811029</v>
      </c>
      <c r="BB33">
        <f t="shared" ca="1" si="13"/>
        <v>7.7811324827672239</v>
      </c>
      <c r="BC33">
        <f t="shared" ca="1" si="13"/>
        <v>7.6435486078263501</v>
      </c>
      <c r="BD33">
        <f t="shared" ca="1" si="13"/>
        <v>7.5083974536604616</v>
      </c>
      <c r="BE33">
        <f t="shared" ca="1" si="13"/>
        <v>7.375636005560378</v>
      </c>
      <c r="BF33">
        <f t="shared" ca="1" si="13"/>
        <v>7.2452220093913295</v>
      </c>
      <c r="BG33">
        <f t="shared" ca="1" si="13"/>
        <v>7.1171139581447234</v>
      </c>
      <c r="BH33">
        <f t="shared" ca="1" si="13"/>
        <v>6.9912710787276309</v>
      </c>
      <c r="BI33">
        <f t="shared" ca="1" si="13"/>
        <v>6.8676533189858819</v>
      </c>
      <c r="BJ33">
        <f t="shared" ca="1" si="13"/>
        <v>6.7462213349566618</v>
      </c>
      <c r="BK33">
        <f t="shared" ca="1" si="13"/>
        <v>6.6269364783464253</v>
      </c>
      <c r="BL33">
        <f t="shared" ca="1" si="13"/>
        <v>6.5097607842302798</v>
      </c>
      <c r="BM33">
        <f t="shared" ca="1" si="13"/>
        <v>6.3946569589688416</v>
      </c>
    </row>
    <row r="34" spans="1:65" ht="15" customHeight="1" x14ac:dyDescent="0.45">
      <c r="A34" s="72"/>
    </row>
    <row r="35" spans="1:65" ht="15" customHeight="1" x14ac:dyDescent="0.45">
      <c r="A35" s="47" t="s">
        <v>269</v>
      </c>
    </row>
    <row r="36" spans="1:65" ht="15" customHeight="1" x14ac:dyDescent="0.45">
      <c r="A36" s="47"/>
      <c r="B36" t="s">
        <v>270</v>
      </c>
      <c r="G36">
        <f ca="1">G19/G24</f>
        <v>1.342262654737999</v>
      </c>
      <c r="H36">
        <f t="shared" ref="H36:BM36" ca="1" si="14">H19/H24</f>
        <v>1.3638713733074663</v>
      </c>
      <c r="I36">
        <f t="shared" ca="1" si="14"/>
        <v>1.3868739577000453</v>
      </c>
      <c r="J36">
        <f t="shared" ca="1" si="14"/>
        <v>1.411207227196551</v>
      </c>
      <c r="K36">
        <f t="shared" ca="1" si="14"/>
        <v>1.436811829036067</v>
      </c>
      <c r="L36">
        <f t="shared" ca="1" si="14"/>
        <v>1.4636318799552022</v>
      </c>
      <c r="M36">
        <f t="shared" ca="1" si="14"/>
        <v>1.4916146450582799</v>
      </c>
      <c r="N36">
        <f t="shared" ca="1" si="14"/>
        <v>1.5207102496385583</v>
      </c>
      <c r="O36">
        <f t="shared" ca="1" si="14"/>
        <v>1.5508714201547202</v>
      </c>
      <c r="P36">
        <f t="shared" ca="1" si="14"/>
        <v>1.5820532510648504</v>
      </c>
      <c r="Q36">
        <f t="shared" ca="1" si="14"/>
        <v>1.614212994645652</v>
      </c>
      <c r="R36">
        <f t="shared" ca="1" si="14"/>
        <v>1.5281381719789573</v>
      </c>
      <c r="S36">
        <f t="shared" ca="1" si="14"/>
        <v>1.544236807166137</v>
      </c>
      <c r="T36">
        <f t="shared" ca="1" si="14"/>
        <v>1.5611978139424745</v>
      </c>
      <c r="U36">
        <f t="shared" ca="1" si="14"/>
        <v>1.5789881268350356</v>
      </c>
      <c r="V36">
        <f t="shared" ca="1" si="14"/>
        <v>1.5975763501634208</v>
      </c>
      <c r="W36">
        <f t="shared" ca="1" si="14"/>
        <v>1.6654744822267857</v>
      </c>
      <c r="X36">
        <f t="shared" ca="1" si="14"/>
        <v>1.7332329503880335</v>
      </c>
      <c r="Y36">
        <f t="shared" ca="1" si="14"/>
        <v>1.800834317066011</v>
      </c>
      <c r="Z36">
        <f t="shared" ca="1" si="14"/>
        <v>1.8682612643568985</v>
      </c>
      <c r="AA36">
        <f t="shared" ca="1" si="14"/>
        <v>1.9354966107465472</v>
      </c>
      <c r="AB36">
        <f t="shared" ca="1" si="14"/>
        <v>2.0025233275509255</v>
      </c>
      <c r="AC36">
        <f t="shared" ca="1" si="14"/>
        <v>2.0693245550514514</v>
      </c>
      <c r="AD36">
        <f t="shared" ca="1" si="14"/>
        <v>1.7192522772978378</v>
      </c>
      <c r="AE36">
        <f t="shared" ca="1" si="14"/>
        <v>1.763494858231323</v>
      </c>
      <c r="AF36">
        <f t="shared" ca="1" si="14"/>
        <v>1.8075850050547548</v>
      </c>
      <c r="AG36">
        <f t="shared" ca="1" si="14"/>
        <v>1.8515162060672712</v>
      </c>
      <c r="AH36">
        <f t="shared" ca="1" si="14"/>
        <v>1.8952820299249677</v>
      </c>
      <c r="AI36">
        <f t="shared" ca="1" si="14"/>
        <v>1.9388761290613425</v>
      </c>
      <c r="AJ36">
        <f t="shared" ca="1" si="14"/>
        <v>1.9822922430103305</v>
      </c>
      <c r="AK36">
        <f t="shared" ca="1" si="14"/>
        <v>2.0255242016285155</v>
      </c>
      <c r="AL36">
        <f t="shared" ca="1" si="14"/>
        <v>2.0685659282133413</v>
      </c>
      <c r="AM36">
        <f t="shared" ca="1" si="14"/>
        <v>2.1114114425143273</v>
      </c>
      <c r="AN36">
        <f t="shared" ca="1" si="14"/>
        <v>2.1540548636345105</v>
      </c>
      <c r="AO36">
        <f t="shared" ca="1" si="14"/>
        <v>2.1964904128195704</v>
      </c>
      <c r="AP36">
        <f t="shared" ca="1" si="14"/>
        <v>2.1833694402707144</v>
      </c>
      <c r="AQ36">
        <f t="shared" ca="1" si="14"/>
        <v>2.2265099922636011</v>
      </c>
      <c r="AR36">
        <f t="shared" ca="1" si="14"/>
        <v>2.2694097697412077</v>
      </c>
      <c r="AS36">
        <f t="shared" ca="1" si="14"/>
        <v>2.3120633641791821</v>
      </c>
      <c r="AT36">
        <f t="shared" ca="1" si="14"/>
        <v>2.3544654866401498</v>
      </c>
      <c r="AU36">
        <f t="shared" ca="1" si="14"/>
        <v>2.3966109697402085</v>
      </c>
      <c r="AV36">
        <f t="shared" ca="1" si="14"/>
        <v>2.4384947694867893</v>
      </c>
      <c r="AW36">
        <f t="shared" ca="1" si="14"/>
        <v>2.4801119669873111</v>
      </c>
      <c r="AX36">
        <f t="shared" ca="1" si="14"/>
        <v>2.5214577700283374</v>
      </c>
      <c r="AY36">
        <f t="shared" ca="1" si="14"/>
        <v>2.5625275145251338</v>
      </c>
      <c r="AZ36">
        <f t="shared" ca="1" si="14"/>
        <v>2.6033166658417364</v>
      </c>
      <c r="BA36">
        <f t="shared" ca="1" si="14"/>
        <v>2.643820819981852</v>
      </c>
      <c r="BB36">
        <f t="shared" ca="1" si="14"/>
        <v>2.6449579020469471</v>
      </c>
      <c r="BC36">
        <f t="shared" ca="1" si="14"/>
        <v>2.6859693052843516</v>
      </c>
      <c r="BD36">
        <f t="shared" ca="1" si="14"/>
        <v>2.7266615200885362</v>
      </c>
      <c r="BE36">
        <f t="shared" ca="1" si="14"/>
        <v>2.7670308038864673</v>
      </c>
      <c r="BF36">
        <f t="shared" ca="1" si="14"/>
        <v>2.8070735539569909</v>
      </c>
      <c r="BG36">
        <f t="shared" ca="1" si="14"/>
        <v>2.8467863076020148</v>
      </c>
      <c r="BH36">
        <f t="shared" ca="1" si="14"/>
        <v>2.8861657421963383</v>
      </c>
      <c r="BI36">
        <f t="shared" ca="1" si="14"/>
        <v>2.9252086751183386</v>
      </c>
      <c r="BJ36">
        <f t="shared" ca="1" si="14"/>
        <v>2.9639120635638014</v>
      </c>
      <c r="BK36">
        <f t="shared" ca="1" si="14"/>
        <v>3.0022730042454495</v>
      </c>
      <c r="BL36">
        <f t="shared" ca="1" si="14"/>
        <v>3.0402887329807045</v>
      </c>
      <c r="BM36">
        <f t="shared" ca="1" si="14"/>
        <v>3.0779566241704437</v>
      </c>
    </row>
    <row r="37" spans="1:65" ht="15" customHeight="1" x14ac:dyDescent="0.45">
      <c r="A37" s="47"/>
      <c r="B37" t="s">
        <v>271</v>
      </c>
      <c r="G37">
        <f ca="1">G19/G30</f>
        <v>0.93282879967698906</v>
      </c>
      <c r="H37">
        <f t="shared" ref="H37:BM37" ca="1" si="15">H19/H30</f>
        <v>0.95287781858071674</v>
      </c>
      <c r="I37">
        <f t="shared" ca="1" si="15"/>
        <v>0.97370724165033229</v>
      </c>
      <c r="J37">
        <f t="shared" ca="1" si="15"/>
        <v>0.99527872724969613</v>
      </c>
      <c r="K37">
        <f t="shared" ca="1" si="15"/>
        <v>1.0175544271997554</v>
      </c>
      <c r="L37">
        <f t="shared" ca="1" si="15"/>
        <v>1.0404970168190537</v>
      </c>
      <c r="M37">
        <f t="shared" ca="1" si="15"/>
        <v>1.0640697232400953</v>
      </c>
      <c r="N37">
        <f t="shared" ca="1" si="15"/>
        <v>1.0882363519856142</v>
      </c>
      <c r="O37">
        <f t="shared" ca="1" si="15"/>
        <v>1.1129613117951265</v>
      </c>
      <c r="P37">
        <f t="shared" ca="1" si="15"/>
        <v>1.1382096376982791</v>
      </c>
      <c r="Q37">
        <f t="shared" ca="1" si="15"/>
        <v>1.1639470123373474</v>
      </c>
      <c r="R37">
        <f t="shared" ca="1" si="15"/>
        <v>1.1475542674935653</v>
      </c>
      <c r="S37">
        <f t="shared" ca="1" si="15"/>
        <v>1.1630252446669744</v>
      </c>
      <c r="T37">
        <f t="shared" ca="1" si="15"/>
        <v>1.1789316809147921</v>
      </c>
      <c r="U37">
        <f t="shared" ca="1" si="15"/>
        <v>1.1952524573740877</v>
      </c>
      <c r="V37">
        <f t="shared" ca="1" si="15"/>
        <v>1.2119668375224586</v>
      </c>
      <c r="W37">
        <f t="shared" ca="1" si="15"/>
        <v>1.2554559713672915</v>
      </c>
      <c r="X37">
        <f t="shared" ca="1" si="15"/>
        <v>1.2983115627750095</v>
      </c>
      <c r="Y37">
        <f t="shared" ca="1" si="15"/>
        <v>1.3405363996591406</v>
      </c>
      <c r="Z37">
        <f t="shared" ca="1" si="15"/>
        <v>1.3821334550728854</v>
      </c>
      <c r="AA37">
        <f t="shared" ca="1" si="15"/>
        <v>1.4231058808283277</v>
      </c>
      <c r="AB37">
        <f t="shared" ca="1" si="15"/>
        <v>1.4634570011074908</v>
      </c>
      <c r="AC37">
        <f t="shared" ca="1" si="15"/>
        <v>1.5031903060748926</v>
      </c>
      <c r="AD37">
        <f t="shared" ca="1" si="15"/>
        <v>1.2584945652102957</v>
      </c>
      <c r="AE37">
        <f t="shared" ca="1" si="15"/>
        <v>1.2845608587822144</v>
      </c>
      <c r="AF37">
        <f t="shared" ca="1" si="15"/>
        <v>1.310285840832994</v>
      </c>
      <c r="AG37">
        <f t="shared" ca="1" si="15"/>
        <v>1.3356719466336076</v>
      </c>
      <c r="AH37">
        <f t="shared" ca="1" si="15"/>
        <v>1.3607216368028601</v>
      </c>
      <c r="AI37">
        <f t="shared" ca="1" si="15"/>
        <v>1.3854373960040949</v>
      </c>
      <c r="AJ37">
        <f t="shared" ca="1" si="15"/>
        <v>1.4098217316586523</v>
      </c>
      <c r="AK37">
        <f t="shared" ca="1" si="15"/>
        <v>1.4338771726766226</v>
      </c>
      <c r="AL37">
        <f t="shared" ca="1" si="15"/>
        <v>1.457606268205442</v>
      </c>
      <c r="AM37">
        <f t="shared" ca="1" si="15"/>
        <v>1.4810115863968165</v>
      </c>
      <c r="AN37">
        <f t="shared" ca="1" si="15"/>
        <v>1.5040957131924355</v>
      </c>
      <c r="AO37">
        <f t="shared" ca="1" si="15"/>
        <v>1.5268612511289115</v>
      </c>
      <c r="AP37">
        <f t="shared" ca="1" si="15"/>
        <v>1.5275036560593529</v>
      </c>
      <c r="AQ37">
        <f t="shared" ca="1" si="15"/>
        <v>1.5505170354996023</v>
      </c>
      <c r="AR37">
        <f t="shared" ca="1" si="15"/>
        <v>1.5731920887584983</v>
      </c>
      <c r="AS37">
        <f t="shared" ca="1" si="15"/>
        <v>1.5955321496989052</v>
      </c>
      <c r="AT37">
        <f t="shared" ca="1" si="15"/>
        <v>1.6175405470636888</v>
      </c>
      <c r="AU37">
        <f t="shared" ca="1" si="15"/>
        <v>1.6392206036370374</v>
      </c>
      <c r="AV37">
        <f t="shared" ca="1" si="15"/>
        <v>1.6605756354281369</v>
      </c>
      <c r="AW37">
        <f t="shared" ca="1" si="15"/>
        <v>1.6816089508771135</v>
      </c>
      <c r="AX37">
        <f t="shared" ca="1" si="15"/>
        <v>1.7023238500831845</v>
      </c>
      <c r="AY37">
        <f t="shared" ca="1" si="15"/>
        <v>1.7227236240549291</v>
      </c>
      <c r="AZ37">
        <f t="shared" ca="1" si="15"/>
        <v>1.7428115539825562</v>
      </c>
      <c r="BA37">
        <f t="shared" ca="1" si="15"/>
        <v>1.7625909105320512</v>
      </c>
      <c r="BB37">
        <f t="shared" ca="1" si="15"/>
        <v>1.7688502967197912</v>
      </c>
      <c r="BC37">
        <f t="shared" ca="1" si="15"/>
        <v>1.7886905947741709</v>
      </c>
      <c r="BD37">
        <f t="shared" ca="1" si="15"/>
        <v>1.8082081528865213</v>
      </c>
      <c r="BE37">
        <f t="shared" ca="1" si="15"/>
        <v>1.8274068717712519</v>
      </c>
      <c r="BF37">
        <f t="shared" ca="1" si="15"/>
        <v>1.8462906194246591</v>
      </c>
      <c r="BG37">
        <f t="shared" ca="1" si="15"/>
        <v>1.8648632309687465</v>
      </c>
      <c r="BH37">
        <f t="shared" ca="1" si="15"/>
        <v>1.8831285085091245</v>
      </c>
      <c r="BI37">
        <f t="shared" ca="1" si="15"/>
        <v>1.9010902210067409</v>
      </c>
      <c r="BJ37">
        <f t="shared" ca="1" si="15"/>
        <v>1.9187521041631452</v>
      </c>
      <c r="BK37">
        <f t="shared" ca="1" si="15"/>
        <v>1.9361178603190776</v>
      </c>
      <c r="BL37">
        <f t="shared" ca="1" si="15"/>
        <v>1.9531911583660686</v>
      </c>
      <c r="BM37">
        <f t="shared" ca="1" si="15"/>
        <v>1.9699756336708223</v>
      </c>
    </row>
    <row r="38" spans="1:65" ht="15" customHeight="1" x14ac:dyDescent="0.45">
      <c r="A38" s="47"/>
      <c r="B38" t="s">
        <v>272</v>
      </c>
      <c r="G38">
        <f ca="1">G19/G33</f>
        <v>2.3922685420455827</v>
      </c>
      <c r="H38">
        <f t="shared" ref="H38:BM38" ca="1" si="16">H19/H33</f>
        <v>2.3983032276651159</v>
      </c>
      <c r="I38">
        <f t="shared" ca="1" si="16"/>
        <v>2.4091196875048899</v>
      </c>
      <c r="J38">
        <f t="shared" ca="1" si="16"/>
        <v>2.424344492809813</v>
      </c>
      <c r="K38">
        <f t="shared" ca="1" si="16"/>
        <v>2.4436595465279072</v>
      </c>
      <c r="L38">
        <f t="shared" ca="1" si="16"/>
        <v>2.4667929443515231</v>
      </c>
      <c r="M38">
        <f t="shared" ca="1" si="16"/>
        <v>2.4935116102349593</v>
      </c>
      <c r="N38">
        <f t="shared" ca="1" si="16"/>
        <v>2.5236153176501714</v>
      </c>
      <c r="O38">
        <f t="shared" ca="1" si="16"/>
        <v>2.5569318022344767</v>
      </c>
      <c r="P38">
        <f t="shared" ca="1" si="16"/>
        <v>2.5933127408516259</v>
      </c>
      <c r="Q38">
        <f t="shared" ca="1" si="16"/>
        <v>2.6326304235905922</v>
      </c>
      <c r="R38">
        <f t="shared" ca="1" si="16"/>
        <v>2.2864266536927209</v>
      </c>
      <c r="S38">
        <f t="shared" ca="1" si="16"/>
        <v>2.297205116055574</v>
      </c>
      <c r="T38">
        <f t="shared" ca="1" si="16"/>
        <v>2.310311482545135</v>
      </c>
      <c r="U38">
        <f t="shared" ca="1" si="16"/>
        <v>2.32563203481884</v>
      </c>
      <c r="V38">
        <f t="shared" ca="1" si="16"/>
        <v>2.3430657640578119</v>
      </c>
      <c r="W38">
        <f t="shared" ca="1" si="16"/>
        <v>2.4731928516812882</v>
      </c>
      <c r="X38">
        <f t="shared" ca="1" si="16"/>
        <v>2.6063261375996558</v>
      </c>
      <c r="Y38">
        <f t="shared" ca="1" si="16"/>
        <v>2.7425339842054735</v>
      </c>
      <c r="Z38">
        <f t="shared" ca="1" si="16"/>
        <v>2.8818863010745841</v>
      </c>
      <c r="AA38">
        <f t="shared" ca="1" si="16"/>
        <v>3.0244545798146949</v>
      </c>
      <c r="AB38">
        <f t="shared" ca="1" si="16"/>
        <v>3.1703119296941393</v>
      </c>
      <c r="AC38">
        <f t="shared" ca="1" si="16"/>
        <v>3.3195331140681796</v>
      </c>
      <c r="AD38">
        <f t="shared" ca="1" si="16"/>
        <v>2.7122598620522975</v>
      </c>
      <c r="AE38">
        <f t="shared" ca="1" si="16"/>
        <v>2.8118681040784388</v>
      </c>
      <c r="AF38">
        <f t="shared" ca="1" si="16"/>
        <v>2.9132741118190117</v>
      </c>
      <c r="AG38">
        <f t="shared" ca="1" si="16"/>
        <v>3.0165098029659614</v>
      </c>
      <c r="AH38">
        <f t="shared" ca="1" si="16"/>
        <v>3.1216076591449462</v>
      </c>
      <c r="AI38">
        <f t="shared" ca="1" si="16"/>
        <v>3.2286007358558173</v>
      </c>
      <c r="AJ38">
        <f t="shared" ca="1" si="16"/>
        <v>3.3375226725886953</v>
      </c>
      <c r="AK38">
        <f t="shared" ca="1" si="16"/>
        <v>3.448407703118749</v>
      </c>
      <c r="AL38">
        <f t="shared" ca="1" si="16"/>
        <v>3.5612906659828822</v>
      </c>
      <c r="AM38">
        <f t="shared" ca="1" si="16"/>
        <v>3.6762070151416193</v>
      </c>
      <c r="AN38">
        <f t="shared" ca="1" si="16"/>
        <v>3.7931928308294589</v>
      </c>
      <c r="AO38">
        <f t="shared" ca="1" si="16"/>
        <v>3.9122848305971214</v>
      </c>
      <c r="AP38">
        <f t="shared" ca="1" si="16"/>
        <v>3.8262504536097079</v>
      </c>
      <c r="AQ38">
        <f t="shared" ca="1" si="16"/>
        <v>3.9475661753145679</v>
      </c>
      <c r="AR38">
        <f t="shared" ca="1" si="16"/>
        <v>4.0710623528490579</v>
      </c>
      <c r="AS38">
        <f t="shared" ca="1" si="16"/>
        <v>4.1967775936112712</v>
      </c>
      <c r="AT38">
        <f t="shared" ca="1" si="16"/>
        <v>4.324751184196697</v>
      </c>
      <c r="AU38">
        <f t="shared" ca="1" si="16"/>
        <v>4.455023102278024</v>
      </c>
      <c r="AV38">
        <f t="shared" ca="1" si="16"/>
        <v>4.5876340286918182</v>
      </c>
      <c r="AW38">
        <f t="shared" ca="1" si="16"/>
        <v>4.7226253597356651</v>
      </c>
      <c r="AX38">
        <f t="shared" ca="1" si="16"/>
        <v>4.8600392196794617</v>
      </c>
      <c r="AY38">
        <f t="shared" ca="1" si="16"/>
        <v>4.999918473494616</v>
      </c>
      <c r="AZ38">
        <f t="shared" ca="1" si="16"/>
        <v>5.1423067398049058</v>
      </c>
      <c r="BA38">
        <f t="shared" ca="1" si="16"/>
        <v>5.2872484040628951</v>
      </c>
      <c r="BB38">
        <f t="shared" ca="1" si="16"/>
        <v>5.2406304918036488</v>
      </c>
      <c r="BC38">
        <f t="shared" ca="1" si="16"/>
        <v>5.3896163143270677</v>
      </c>
      <c r="BD38">
        <f t="shared" ca="1" si="16"/>
        <v>5.5412701006075658</v>
      </c>
      <c r="BE38">
        <f t="shared" ca="1" si="16"/>
        <v>5.6956389670925116</v>
      </c>
      <c r="BF38">
        <f t="shared" ca="1" si="16"/>
        <v>5.852770855778644</v>
      </c>
      <c r="BG38">
        <f t="shared" ca="1" si="16"/>
        <v>6.0127145485504192</v>
      </c>
      <c r="BH38">
        <f t="shared" ca="1" si="16"/>
        <v>6.1755196817649569</v>
      </c>
      <c r="BI38">
        <f t="shared" ca="1" si="16"/>
        <v>6.3412367610877522</v>
      </c>
      <c r="BJ38">
        <f t="shared" ca="1" si="16"/>
        <v>6.5099171765833024</v>
      </c>
      <c r="BK38">
        <f t="shared" ca="1" si="16"/>
        <v>6.6816132180652241</v>
      </c>
      <c r="BL38">
        <f t="shared" ca="1" si="16"/>
        <v>6.85637809071007</v>
      </c>
      <c r="BM38">
        <f t="shared" ca="1" si="16"/>
        <v>7.0342659309394424</v>
      </c>
    </row>
    <row r="39" spans="1:65" ht="15" customHeight="1" x14ac:dyDescent="0.45">
      <c r="A39" s="47"/>
    </row>
    <row r="40" spans="1:65" ht="15" customHeight="1" x14ac:dyDescent="0.45">
      <c r="A40" s="47" t="s">
        <v>319</v>
      </c>
    </row>
    <row r="41" spans="1:65" ht="15" customHeight="1" x14ac:dyDescent="0.45">
      <c r="A41" s="47"/>
      <c r="B41" t="s">
        <v>273</v>
      </c>
      <c r="F41">
        <f>Revenue_Forecast!F128</f>
        <v>448.61284999999998</v>
      </c>
      <c r="G41">
        <f>Revenue_Forecast!G128</f>
        <v>461.98757546666667</v>
      </c>
      <c r="H41">
        <f>Revenue_Forecast!H128</f>
        <v>475.73679324640005</v>
      </c>
      <c r="I41">
        <f>Revenue_Forecast!I128</f>
        <v>489.87098912396596</v>
      </c>
      <c r="J41">
        <f>Revenue_Forecast!J128</f>
        <v>504.40094248610365</v>
      </c>
      <c r="K41">
        <f>Revenue_Forecast!K128</f>
        <v>519.33773454238121</v>
      </c>
      <c r="L41">
        <f>Revenue_Forecast!L128</f>
        <v>534.69275677623455</v>
      </c>
      <c r="M41">
        <f>Revenue_Forecast!M128</f>
        <v>550.47771963263574</v>
      </c>
      <c r="N41">
        <f>Revenue_Forecast!N128</f>
        <v>566.70466144901616</v>
      </c>
      <c r="O41">
        <f>Revenue_Forecast!O128</f>
        <v>583.38595763625528</v>
      </c>
      <c r="P41">
        <f>Revenue_Forecast!P128</f>
        <v>600.53433011673712</v>
      </c>
      <c r="Q41">
        <f>Revenue_Forecast!Q128</f>
        <v>618.16285702667244</v>
      </c>
      <c r="R41">
        <f>Revenue_Forecast!R128</f>
        <v>633.34660945751818</v>
      </c>
      <c r="S41">
        <f>Revenue_Forecast!S128</f>
        <v>648.87958819427342</v>
      </c>
      <c r="T41">
        <f>Revenue_Forecast!T128</f>
        <v>664.76982544197404</v>
      </c>
      <c r="U41">
        <f>Revenue_Forecast!U128</f>
        <v>681.02553814637179</v>
      </c>
      <c r="V41">
        <f>Revenue_Forecast!V128</f>
        <v>697.65513224297058</v>
      </c>
      <c r="W41">
        <f>Revenue_Forecast!W128</f>
        <v>714.66720700379119</v>
      </c>
      <c r="X41">
        <f>Revenue_Forecast!X128</f>
        <v>732.07055948411062</v>
      </c>
      <c r="Y41">
        <f>Revenue_Forecast!Y128</f>
        <v>749.87418907147742</v>
      </c>
      <c r="Z41">
        <f>Revenue_Forecast!Z128</f>
        <v>768.08730213935371</v>
      </c>
      <c r="AA41">
        <f>Revenue_Forecast!AA128</f>
        <v>786.71931680779107</v>
      </c>
      <c r="AB41">
        <f>Revenue_Forecast!AB128</f>
        <v>805.77986781360255</v>
      </c>
      <c r="AC41">
        <f>Revenue_Forecast!AC128</f>
        <v>825.27881149254767</v>
      </c>
      <c r="AD41">
        <f>Revenue_Forecast!AD128</f>
        <v>841.20205583525103</v>
      </c>
      <c r="AE41">
        <f>Revenue_Forecast!AE128</f>
        <v>857.41191857612307</v>
      </c>
      <c r="AF41">
        <f>Revenue_Forecast!AF128</f>
        <v>873.91355884633072</v>
      </c>
      <c r="AG41">
        <f>Revenue_Forecast!AG128</f>
        <v>890.71222864140213</v>
      </c>
      <c r="AH41">
        <f>Revenue_Forecast!AH128</f>
        <v>907.8132744927849</v>
      </c>
      <c r="AI41">
        <f>Revenue_Forecast!AI128</f>
        <v>925.22213916949261</v>
      </c>
      <c r="AJ41">
        <f>Revenue_Forecast!AJ128</f>
        <v>942.9443634103809</v>
      </c>
      <c r="AK41">
        <f>Revenue_Forecast!AK128</f>
        <v>960.98558768760518</v>
      </c>
      <c r="AL41">
        <f>Revenue_Forecast!AL128</f>
        <v>979.35155400181964</v>
      </c>
      <c r="AM41">
        <f>Revenue_Forecast!AM128</f>
        <v>998.04810770968993</v>
      </c>
      <c r="AN41">
        <f>Revenue_Forecast!AN128</f>
        <v>1017.081199384302</v>
      </c>
      <c r="AO41">
        <f>Revenue_Forecast!AO128</f>
        <v>1036.4568867090568</v>
      </c>
      <c r="AP41">
        <f>Revenue_Forecast!AP128</f>
        <v>1056.5758253995893</v>
      </c>
      <c r="AQ41">
        <f>Revenue_Forecast!AQ128</f>
        <v>1077.0569049865514</v>
      </c>
      <c r="AR41">
        <f>Revenue_Forecast!AR128</f>
        <v>1097.906644006079</v>
      </c>
      <c r="AS41">
        <f>Revenue_Forecast!AS128</f>
        <v>1119.1316783279578</v>
      </c>
      <c r="AT41">
        <f>Revenue_Forecast!AT128</f>
        <v>1140.7387632676305</v>
      </c>
      <c r="AU41">
        <f>Revenue_Forecast!AU128</f>
        <v>1162.7347757362174</v>
      </c>
      <c r="AV41">
        <f>Revenue_Forecast!AV128</f>
        <v>1185.1267164292387</v>
      </c>
      <c r="AW41">
        <f>Revenue_Forecast!AW128</f>
        <v>1207.9217120547346</v>
      </c>
      <c r="AX41">
        <f>Revenue_Forecast!AX128</f>
        <v>1231.1270176014893</v>
      </c>
      <c r="AY41">
        <f>Revenue_Forecast!AY128</f>
        <v>1254.7500186480856</v>
      </c>
      <c r="AZ41">
        <f>Revenue_Forecast!AZ128</f>
        <v>1278.7982337135206</v>
      </c>
      <c r="BA41">
        <f>Revenue_Forecast!BA128</f>
        <v>1303.2793166501335</v>
      </c>
      <c r="BB41">
        <f>Revenue_Forecast!BB128</f>
        <v>1328.6994939281949</v>
      </c>
      <c r="BC41">
        <f>Revenue_Forecast!BC128</f>
        <v>1354.5772343972615</v>
      </c>
      <c r="BD41">
        <f>Revenue_Forecast!BD128</f>
        <v>1380.920774194771</v>
      </c>
      <c r="BE41">
        <f>Revenue_Forecast!BE128</f>
        <v>1407.7384977086358</v>
      </c>
      <c r="BF41">
        <f>Revenue_Forecast!BF128</f>
        <v>1435.0389402457502</v>
      </c>
      <c r="BG41">
        <f>Revenue_Forecast!BG128</f>
        <v>1462.8307907485325</v>
      </c>
      <c r="BH41">
        <f>Revenue_Forecast!BH128</f>
        <v>1491.122894560365</v>
      </c>
      <c r="BI41">
        <f>Revenue_Forecast!BI128</f>
        <v>1519.9242562408106</v>
      </c>
      <c r="BJ41">
        <f>Revenue_Forecast!BJ128</f>
        <v>1549.2440424315041</v>
      </c>
      <c r="BK41">
        <f>Revenue_Forecast!BK128</f>
        <v>1579.0915847736301</v>
      </c>
      <c r="BL41">
        <f>Revenue_Forecast!BL128</f>
        <v>1609.4763828779144</v>
      </c>
      <c r="BM41">
        <f>Revenue_Forecast!BM128</f>
        <v>1640.4081073480756</v>
      </c>
    </row>
    <row r="42" spans="1:65" ht="15" customHeight="1" x14ac:dyDescent="0.45">
      <c r="A42" s="47"/>
      <c r="B42" t="s">
        <v>274</v>
      </c>
      <c r="G42" s="67">
        <f>G41/F41-1</f>
        <v>2.9813513961240101E-2</v>
      </c>
      <c r="H42" s="67">
        <f t="shared" ref="H42:BM42" si="17">H41/G41-1</f>
        <v>2.9761012005236065E-2</v>
      </c>
      <c r="I42" s="67">
        <f t="shared" si="17"/>
        <v>2.9710117187100371E-2</v>
      </c>
      <c r="J42" s="67">
        <f t="shared" si="17"/>
        <v>2.9660775356633362E-2</v>
      </c>
      <c r="K42" s="67">
        <f t="shared" si="17"/>
        <v>2.9612934469663621E-2</v>
      </c>
      <c r="L42" s="67">
        <f t="shared" si="17"/>
        <v>2.9566544490327695E-2</v>
      </c>
      <c r="M42" s="67">
        <f t="shared" si="17"/>
        <v>2.9521557298759271E-2</v>
      </c>
      <c r="N42" s="67">
        <f t="shared" si="17"/>
        <v>2.9477926603840743E-2</v>
      </c>
      <c r="O42" s="67">
        <f t="shared" si="17"/>
        <v>2.9435607860691437E-2</v>
      </c>
      <c r="P42" s="67">
        <f t="shared" si="17"/>
        <v>2.9394558192595399E-2</v>
      </c>
      <c r="Q42" s="67">
        <f t="shared" si="17"/>
        <v>2.935473631708696E-2</v>
      </c>
      <c r="R42" s="67">
        <f t="shared" si="17"/>
        <v>2.4562705860198042E-2</v>
      </c>
      <c r="S42" s="67">
        <f t="shared" si="17"/>
        <v>2.4525241794630892E-2</v>
      </c>
      <c r="T42" s="67">
        <f t="shared" si="17"/>
        <v>2.4488730323480423E-2</v>
      </c>
      <c r="U42" s="67">
        <f t="shared" si="17"/>
        <v>2.4453144655881554E-2</v>
      </c>
      <c r="V42" s="67">
        <f t="shared" si="17"/>
        <v>2.4418458875802962E-2</v>
      </c>
      <c r="W42" s="67">
        <f t="shared" si="17"/>
        <v>2.4384647907808699E-2</v>
      </c>
      <c r="X42" s="67">
        <f t="shared" si="17"/>
        <v>2.4351687484419626E-2</v>
      </c>
      <c r="Y42" s="67">
        <f t="shared" si="17"/>
        <v>2.4319554114992759E-2</v>
      </c>
      <c r="Z42" s="67">
        <f t="shared" si="17"/>
        <v>2.4288225056030344E-2</v>
      </c>
      <c r="AA42" s="67">
        <f t="shared" si="17"/>
        <v>2.4257678282848305E-2</v>
      </c>
      <c r="AB42" s="67">
        <f t="shared" si="17"/>
        <v>2.4227892462526546E-2</v>
      </c>
      <c r="AC42" s="67">
        <f t="shared" si="17"/>
        <v>2.4198846928074058E-2</v>
      </c>
      <c r="AD42" s="67">
        <f t="shared" si="17"/>
        <v>1.9294381633166546E-2</v>
      </c>
      <c r="AE42" s="67">
        <f t="shared" si="17"/>
        <v>1.9269880082231738E-2</v>
      </c>
      <c r="AF42" s="67">
        <f t="shared" si="17"/>
        <v>1.9245872272934283E-2</v>
      </c>
      <c r="AG42" s="67">
        <f t="shared" si="17"/>
        <v>1.9222347136080176E-2</v>
      </c>
      <c r="AH42" s="67">
        <f t="shared" si="17"/>
        <v>1.9199293892559366E-2</v>
      </c>
      <c r="AI42" s="67">
        <f t="shared" si="17"/>
        <v>1.9176702044189087E-2</v>
      </c>
      <c r="AJ42" s="67">
        <f t="shared" si="17"/>
        <v>1.9154561364902456E-2</v>
      </c>
      <c r="AK42" s="67">
        <f t="shared" si="17"/>
        <v>1.9132861892269037E-2</v>
      </c>
      <c r="AL42" s="67">
        <f t="shared" si="17"/>
        <v>1.9111593919330261E-2</v>
      </c>
      <c r="AM42" s="67">
        <f t="shared" si="17"/>
        <v>1.9090747986739265E-2</v>
      </c>
      <c r="AN42" s="67">
        <f t="shared" si="17"/>
        <v>1.907031487519073E-2</v>
      </c>
      <c r="AO42" s="67">
        <f t="shared" si="17"/>
        <v>1.9050285598125383E-2</v>
      </c>
      <c r="AP42" s="67">
        <f t="shared" si="17"/>
        <v>1.9411264422598329E-2</v>
      </c>
      <c r="AQ42" s="67">
        <f t="shared" si="17"/>
        <v>1.9384391630592468E-2</v>
      </c>
      <c r="AR42" s="67">
        <f t="shared" si="17"/>
        <v>1.9358066340782409E-2</v>
      </c>
      <c r="AS42" s="67">
        <f t="shared" si="17"/>
        <v>1.9332276052572483E-2</v>
      </c>
      <c r="AT42" s="67">
        <f t="shared" si="17"/>
        <v>1.9307008601485265E-2</v>
      </c>
      <c r="AU42" s="67">
        <f t="shared" si="17"/>
        <v>1.9282252148230317E-2</v>
      </c>
      <c r="AV42" s="67">
        <f t="shared" si="17"/>
        <v>1.9257995168195707E-2</v>
      </c>
      <c r="AW42" s="67">
        <f t="shared" si="17"/>
        <v>1.9234226441351865E-2</v>
      </c>
      <c r="AX42" s="67">
        <f t="shared" si="17"/>
        <v>1.9210935042538013E-2</v>
      </c>
      <c r="AY42" s="67">
        <f t="shared" si="17"/>
        <v>1.9188110332124086E-2</v>
      </c>
      <c r="AZ42" s="67">
        <f t="shared" si="17"/>
        <v>1.9165741947025694E-2</v>
      </c>
      <c r="BA42" s="67">
        <f t="shared" si="17"/>
        <v>1.9143819792057259E-2</v>
      </c>
      <c r="BB42" s="67">
        <f t="shared" si="17"/>
        <v>1.9504780712241931E-2</v>
      </c>
      <c r="BC42" s="67">
        <f t="shared" si="17"/>
        <v>1.9475991815546712E-2</v>
      </c>
      <c r="BD42" s="67">
        <f t="shared" si="17"/>
        <v>1.9447794580152777E-2</v>
      </c>
      <c r="BE42" s="67">
        <f t="shared" si="17"/>
        <v>1.9420175302600207E-2</v>
      </c>
      <c r="BF42" s="67">
        <f t="shared" si="17"/>
        <v>1.9393120655257334E-2</v>
      </c>
      <c r="BG42" s="67">
        <f t="shared" si="17"/>
        <v>1.936661767381942E-2</v>
      </c>
      <c r="BH42" s="67">
        <f t="shared" si="17"/>
        <v>1.934065374530114E-2</v>
      </c>
      <c r="BI42" s="67">
        <f t="shared" si="17"/>
        <v>1.9315216596508034E-2</v>
      </c>
      <c r="BJ42" s="67">
        <f t="shared" si="17"/>
        <v>1.9290294282959586E-2</v>
      </c>
      <c r="BK42" s="67">
        <f t="shared" si="17"/>
        <v>1.9265875178245517E-2</v>
      </c>
      <c r="BL42" s="67">
        <f t="shared" si="17"/>
        <v>1.9241947963797301E-2</v>
      </c>
      <c r="BM42" s="67">
        <f t="shared" si="17"/>
        <v>1.9218501619049588E-2</v>
      </c>
    </row>
    <row r="43" spans="1:65" ht="15" customHeight="1" x14ac:dyDescent="0.45">
      <c r="A43" s="47"/>
    </row>
    <row r="44" spans="1:65" ht="15" customHeight="1" x14ac:dyDescent="0.4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DS227"/>
  <sheetViews>
    <sheetView tabSelected="1"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45">
      <c r="A5" s="53" t="s">
        <v>93</v>
      </c>
    </row>
    <row r="6" spans="1:65" ht="15" customHeight="1" x14ac:dyDescent="0.4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4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4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4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4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4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4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4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4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4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4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4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4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4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4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4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4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4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45">
      <c r="A29" s="53" t="s">
        <v>218</v>
      </c>
      <c r="H29" s="71"/>
    </row>
    <row r="30" spans="1:65" ht="15" customHeight="1" x14ac:dyDescent="0.45">
      <c r="A30" s="82"/>
      <c r="B30" t="s">
        <v>306</v>
      </c>
      <c r="C30" s="39">
        <v>3682</v>
      </c>
      <c r="D30" s="39">
        <v>4091.819</v>
      </c>
      <c r="E30" s="39">
        <v>5227.2290000000003</v>
      </c>
    </row>
    <row r="31" spans="1:65" ht="15" customHeight="1" x14ac:dyDescent="0.45">
      <c r="A31" s="82"/>
      <c r="B31" t="s">
        <v>307</v>
      </c>
      <c r="C31" s="39">
        <v>0</v>
      </c>
      <c r="D31" s="39">
        <v>0</v>
      </c>
      <c r="E31" s="39">
        <v>0</v>
      </c>
    </row>
    <row r="32" spans="1:65" ht="15" customHeight="1" x14ac:dyDescent="0.45">
      <c r="A32" s="82"/>
      <c r="B32" t="s">
        <v>167</v>
      </c>
      <c r="C32" s="39">
        <v>3079</v>
      </c>
      <c r="D32" s="39">
        <v>3200.866</v>
      </c>
      <c r="E32" s="39">
        <v>3180.8270000000002</v>
      </c>
    </row>
    <row r="33" spans="1:5" ht="15" customHeight="1" x14ac:dyDescent="0.45">
      <c r="A33" s="82"/>
      <c r="B33" t="s">
        <v>219</v>
      </c>
      <c r="C33">
        <f t="shared" ref="C33:E33" si="5">SUM(C30:C32)</f>
        <v>6761</v>
      </c>
      <c r="D33">
        <f t="shared" si="5"/>
        <v>7292.6849999999995</v>
      </c>
      <c r="E33">
        <f t="shared" si="5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</row>
    <row r="36" spans="1:5" ht="15" customHeight="1" x14ac:dyDescent="0.45">
      <c r="A36" s="47"/>
      <c r="B36" t="s">
        <v>25</v>
      </c>
      <c r="C36">
        <f t="shared" ref="C36:E36" si="6">SUM(C33,C35)</f>
        <v>5289</v>
      </c>
      <c r="D36">
        <f t="shared" si="6"/>
        <v>5028.0769999999993</v>
      </c>
      <c r="E36">
        <f t="shared" si="6"/>
        <v>5931.348</v>
      </c>
    </row>
    <row r="37" spans="1:5" ht="15" customHeight="1" x14ac:dyDescent="0.45">
      <c r="A37" s="47"/>
    </row>
    <row r="38" spans="1:5" ht="15" customHeight="1" x14ac:dyDescent="0.4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</row>
    <row r="39" spans="1:5" ht="15" customHeight="1" x14ac:dyDescent="0.4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</row>
    <row r="40" spans="1:5" ht="15" customHeight="1" x14ac:dyDescent="0.4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</row>
    <row r="41" spans="1:5" ht="15" customHeight="1" x14ac:dyDescent="0.45">
      <c r="A41" s="86"/>
      <c r="B41" t="s">
        <v>31</v>
      </c>
      <c r="C41">
        <f t="shared" ref="C41:E41" si="7">SUM(C38:C40,C36)</f>
        <v>1614.9999999999973</v>
      </c>
      <c r="D41">
        <f t="shared" si="7"/>
        <v>1277.9250000000006</v>
      </c>
      <c r="E41">
        <f t="shared" si="7"/>
        <v>1236.8219999999974</v>
      </c>
    </row>
    <row r="42" spans="1:5" ht="15" customHeight="1" x14ac:dyDescent="0.45">
      <c r="A42" s="86"/>
    </row>
    <row r="43" spans="1:5" ht="15" customHeight="1" x14ac:dyDescent="0.4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</row>
    <row r="44" spans="1:5" ht="15" customHeight="1" x14ac:dyDescent="0.45">
      <c r="A44" s="86"/>
      <c r="B44" t="s">
        <v>321</v>
      </c>
      <c r="C44" s="39">
        <v>0</v>
      </c>
      <c r="D44" s="39">
        <v>0</v>
      </c>
      <c r="E44" s="39">
        <v>0</v>
      </c>
    </row>
    <row r="45" spans="1:5" ht="15" customHeight="1" x14ac:dyDescent="0.45">
      <c r="A45" s="86"/>
      <c r="B45" t="s">
        <v>29</v>
      </c>
      <c r="C45">
        <f>SUM(C43:C44,C41)</f>
        <v>1357.9999999999973</v>
      </c>
      <c r="D45">
        <f t="shared" ref="D45:E45" si="8">SUM(D43:D44,D41)</f>
        <v>1057.5460000000007</v>
      </c>
      <c r="E45">
        <f t="shared" si="8"/>
        <v>954.0329999999974</v>
      </c>
    </row>
    <row r="46" spans="1:5" ht="15" customHeight="1" x14ac:dyDescent="0.45">
      <c r="A46" s="86"/>
    </row>
    <row r="47" spans="1:5" ht="15" customHeight="1" x14ac:dyDescent="0.45">
      <c r="A47" s="51"/>
      <c r="B47" t="s">
        <v>207</v>
      </c>
      <c r="C47" s="39">
        <v>0</v>
      </c>
      <c r="D47" s="39">
        <v>-24.5</v>
      </c>
      <c r="E47" s="39">
        <v>-876.47699999999998</v>
      </c>
    </row>
    <row r="48" spans="1:5" ht="15" customHeight="1" x14ac:dyDescent="0.45">
      <c r="A48" s="51"/>
      <c r="B48" t="s">
        <v>208</v>
      </c>
      <c r="C48" s="39">
        <v>0</v>
      </c>
      <c r="D48" s="39">
        <v>0</v>
      </c>
      <c r="E48" s="39">
        <v>1.65</v>
      </c>
    </row>
    <row r="49" spans="1:66" ht="15" customHeight="1" x14ac:dyDescent="0.4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</row>
    <row r="50" spans="1:66" ht="15" customHeight="1" x14ac:dyDescent="0.45">
      <c r="A50" s="51"/>
      <c r="B50" t="s">
        <v>32</v>
      </c>
      <c r="C50" s="39">
        <v>-19.8</v>
      </c>
      <c r="D50" s="39">
        <v>-10.69</v>
      </c>
      <c r="E50" s="39">
        <v>-18.952999999999999</v>
      </c>
    </row>
    <row r="51" spans="1:66" ht="15" customHeight="1" x14ac:dyDescent="0.45">
      <c r="A51" s="51"/>
      <c r="B51" t="s">
        <v>33</v>
      </c>
      <c r="C51">
        <f>SUM(C45,C47:C50)</f>
        <v>1338.1999999999973</v>
      </c>
      <c r="D51">
        <f t="shared" ref="D51:E51" si="9">SUM(D45,D47:D50)</f>
        <v>1022.7480000000007</v>
      </c>
      <c r="E51">
        <f t="shared" si="9"/>
        <v>60.645999999997429</v>
      </c>
    </row>
    <row r="52" spans="1:66" ht="15" customHeight="1" x14ac:dyDescent="0.45">
      <c r="A52" s="51"/>
    </row>
    <row r="53" spans="1:66" ht="15" customHeight="1" x14ac:dyDescent="0.45">
      <c r="A53" s="51"/>
      <c r="B53" t="s">
        <v>34</v>
      </c>
      <c r="C53" s="39">
        <v>261</v>
      </c>
      <c r="D53" s="39">
        <v>-118.63</v>
      </c>
      <c r="E53" s="39">
        <v>316.98399999999998</v>
      </c>
    </row>
    <row r="54" spans="1:66" ht="15" customHeight="1" x14ac:dyDescent="0.45">
      <c r="A54" s="51"/>
      <c r="B54" t="s">
        <v>100</v>
      </c>
      <c r="C54">
        <f t="shared" ref="C54:E54" si="10">SUM(C53,C51)</f>
        <v>1599.1999999999973</v>
      </c>
      <c r="D54">
        <f t="shared" si="10"/>
        <v>904.11800000000073</v>
      </c>
      <c r="E54">
        <f t="shared" si="10"/>
        <v>377.62999999999738</v>
      </c>
    </row>
    <row r="55" spans="1:66" ht="15" customHeight="1" x14ac:dyDescent="0.45">
      <c r="A55" s="51"/>
    </row>
    <row r="56" spans="1:66" ht="15" customHeight="1" x14ac:dyDescent="0.45">
      <c r="A56" s="51" t="s">
        <v>96</v>
      </c>
    </row>
    <row r="57" spans="1:66" ht="15" customHeight="1" x14ac:dyDescent="0.45">
      <c r="A57" s="51"/>
      <c r="B57" t="s">
        <v>398</v>
      </c>
      <c r="F57">
        <f>Expense_Breakdown!F64</f>
        <v>33.222400000000007</v>
      </c>
      <c r="G57">
        <f>Expense_Breakdown!G64</f>
        <v>34.803520000000006</v>
      </c>
      <c r="H57">
        <f>Expense_Breakdown!H64</f>
        <v>36.384640000000005</v>
      </c>
      <c r="I57">
        <f>Expense_Breakdown!I64</f>
        <v>37.965760000000003</v>
      </c>
      <c r="J57">
        <f>Expense_Breakdown!J64</f>
        <v>39.546880000000009</v>
      </c>
      <c r="K57">
        <f>Expense_Breakdown!K64</f>
        <v>41.128000000000007</v>
      </c>
      <c r="L57">
        <f>Expense_Breakdown!L64</f>
        <v>42.709120000000006</v>
      </c>
      <c r="M57">
        <f>Expense_Breakdown!M64</f>
        <v>44.290240000000011</v>
      </c>
      <c r="N57">
        <f>Expense_Breakdown!N64</f>
        <v>45.87136000000001</v>
      </c>
      <c r="O57">
        <f>Expense_Breakdown!O64</f>
        <v>47.452480000000008</v>
      </c>
      <c r="P57">
        <f>Expense_Breakdown!P64</f>
        <v>49.033600000000007</v>
      </c>
      <c r="Q57">
        <f>Expense_Breakdown!Q64</f>
        <v>50.614720000000005</v>
      </c>
      <c r="R57">
        <f>Expense_Breakdown!R64</f>
        <v>53.46545600000001</v>
      </c>
      <c r="S57">
        <f>Expense_Breakdown!S64</f>
        <v>53.46545600000001</v>
      </c>
      <c r="T57">
        <f>Expense_Breakdown!T64</f>
        <v>53.46545600000001</v>
      </c>
      <c r="U57">
        <f>Expense_Breakdown!U64</f>
        <v>53.46545600000001</v>
      </c>
      <c r="V57">
        <f>Expense_Breakdown!V64</f>
        <v>53.46545600000001</v>
      </c>
      <c r="W57">
        <f>Expense_Breakdown!W64</f>
        <v>55.12563200000001</v>
      </c>
      <c r="X57">
        <f>Expense_Breakdown!X64</f>
        <v>55.12563200000001</v>
      </c>
      <c r="Y57">
        <f>Expense_Breakdown!Y64</f>
        <v>55.12563200000001</v>
      </c>
      <c r="Z57">
        <f>Expense_Breakdown!Z64</f>
        <v>55.12563200000001</v>
      </c>
      <c r="AA57">
        <f>Expense_Breakdown!AA64</f>
        <v>55.12563200000001</v>
      </c>
      <c r="AB57">
        <f>Expense_Breakdown!AB64</f>
        <v>55.12563200000001</v>
      </c>
      <c r="AC57">
        <f>Expense_Breakdown!AC64</f>
        <v>55.12563200000001</v>
      </c>
      <c r="AD57">
        <f>Expense_Breakdown!AD64</f>
        <v>57.119400960000007</v>
      </c>
      <c r="AE57">
        <f>Expense_Breakdown!AE64</f>
        <v>57.119400960000007</v>
      </c>
      <c r="AF57">
        <f>Expense_Breakdown!AF64</f>
        <v>57.119400960000007</v>
      </c>
      <c r="AG57">
        <f>Expense_Breakdown!AG64</f>
        <v>57.119400960000007</v>
      </c>
      <c r="AH57">
        <f>Expense_Breakdown!AH64</f>
        <v>57.119400960000007</v>
      </c>
      <c r="AI57">
        <f>Expense_Breakdown!AI64</f>
        <v>57.119400960000007</v>
      </c>
      <c r="AJ57">
        <f>Expense_Breakdown!AJ64</f>
        <v>57.119400960000007</v>
      </c>
      <c r="AK57">
        <f>Expense_Breakdown!AK64</f>
        <v>57.119400960000007</v>
      </c>
      <c r="AL57">
        <f>Expense_Breakdown!AL64</f>
        <v>57.119400960000007</v>
      </c>
      <c r="AM57">
        <f>Expense_Breakdown!AM64</f>
        <v>57.119400960000007</v>
      </c>
      <c r="AN57">
        <f>Expense_Breakdown!AN64</f>
        <v>57.119400960000007</v>
      </c>
      <c r="AO57">
        <f>Expense_Breakdown!AO64</f>
        <v>57.119400960000007</v>
      </c>
      <c r="AP57">
        <f>Expense_Breakdown!AP64</f>
        <v>59.160982988800008</v>
      </c>
      <c r="AQ57">
        <f>Expense_Breakdown!AQ64</f>
        <v>59.160982988800008</v>
      </c>
      <c r="AR57">
        <f>Expense_Breakdown!AR64</f>
        <v>59.160982988800008</v>
      </c>
      <c r="AS57">
        <f>Expense_Breakdown!AS64</f>
        <v>59.160982988800008</v>
      </c>
      <c r="AT57">
        <f>Expense_Breakdown!AT64</f>
        <v>59.160982988800008</v>
      </c>
      <c r="AU57">
        <f>Expense_Breakdown!AU64</f>
        <v>59.160982988800008</v>
      </c>
      <c r="AV57">
        <f>Expense_Breakdown!AV64</f>
        <v>59.160982988800008</v>
      </c>
      <c r="AW57">
        <f>Expense_Breakdown!AW64</f>
        <v>59.160982988800008</v>
      </c>
      <c r="AX57">
        <f>Expense_Breakdown!AX64</f>
        <v>59.160982988800008</v>
      </c>
      <c r="AY57">
        <f>Expense_Breakdown!AY64</f>
        <v>59.160982988800008</v>
      </c>
      <c r="AZ57">
        <f>Expense_Breakdown!AZ64</f>
        <v>59.160982988800008</v>
      </c>
      <c r="BA57">
        <f>Expense_Breakdown!BA64</f>
        <v>59.160982988800008</v>
      </c>
      <c r="BB57">
        <f>Expense_Breakdown!BB64</f>
        <v>60.688202648576009</v>
      </c>
      <c r="BC57">
        <f>Expense_Breakdown!BC64</f>
        <v>60.688202648576009</v>
      </c>
      <c r="BD57">
        <f>Expense_Breakdown!BD64</f>
        <v>60.688202648576009</v>
      </c>
      <c r="BE57">
        <f>Expense_Breakdown!BE64</f>
        <v>60.688202648576009</v>
      </c>
      <c r="BF57">
        <f>Expense_Breakdown!BF64</f>
        <v>60.688202648576009</v>
      </c>
      <c r="BG57">
        <f>Expense_Breakdown!BG64</f>
        <v>60.688202648576009</v>
      </c>
      <c r="BH57">
        <f>Expense_Breakdown!BH64</f>
        <v>60.688202648576009</v>
      </c>
      <c r="BI57">
        <f>Expense_Breakdown!BI64</f>
        <v>60.688202648576009</v>
      </c>
      <c r="BJ57">
        <f>Expense_Breakdown!BJ64</f>
        <v>60.688202648576009</v>
      </c>
      <c r="BK57">
        <f>Expense_Breakdown!BK64</f>
        <v>60.688202648576009</v>
      </c>
      <c r="BL57">
        <f>Expense_Breakdown!BL64</f>
        <v>60.688202648576009</v>
      </c>
      <c r="BM57">
        <f>Expense_Breakdown!BM64</f>
        <v>60.688202648576009</v>
      </c>
    </row>
    <row r="58" spans="1:66" ht="15" customHeight="1" x14ac:dyDescent="0.45">
      <c r="A58" s="51"/>
    </row>
    <row r="59" spans="1:66" ht="15" customHeight="1" x14ac:dyDescent="0.45">
      <c r="A59" s="51"/>
      <c r="B59" t="s">
        <v>326</v>
      </c>
      <c r="F59">
        <f>F11</f>
        <v>60</v>
      </c>
      <c r="G59">
        <f t="shared" ref="G59:BM59" si="11">G11</f>
        <v>60</v>
      </c>
      <c r="H59">
        <f t="shared" si="11"/>
        <v>60</v>
      </c>
      <c r="I59">
        <f t="shared" si="11"/>
        <v>60</v>
      </c>
      <c r="J59">
        <f t="shared" si="11"/>
        <v>60</v>
      </c>
      <c r="K59">
        <f t="shared" si="11"/>
        <v>60</v>
      </c>
      <c r="L59">
        <f t="shared" si="11"/>
        <v>60</v>
      </c>
      <c r="M59">
        <f t="shared" si="11"/>
        <v>60</v>
      </c>
      <c r="N59">
        <f t="shared" si="11"/>
        <v>60</v>
      </c>
      <c r="O59">
        <f t="shared" si="11"/>
        <v>60</v>
      </c>
      <c r="P59">
        <f t="shared" si="11"/>
        <v>60</v>
      </c>
      <c r="Q59">
        <f t="shared" si="11"/>
        <v>60</v>
      </c>
      <c r="R59">
        <f t="shared" si="11"/>
        <v>60</v>
      </c>
      <c r="S59">
        <f t="shared" si="11"/>
        <v>60</v>
      </c>
      <c r="T59">
        <f t="shared" si="11"/>
        <v>60</v>
      </c>
      <c r="U59">
        <f t="shared" si="11"/>
        <v>60</v>
      </c>
      <c r="V59">
        <f t="shared" si="11"/>
        <v>60</v>
      </c>
      <c r="W59">
        <f t="shared" si="11"/>
        <v>60</v>
      </c>
      <c r="X59">
        <f t="shared" si="11"/>
        <v>60</v>
      </c>
      <c r="Y59">
        <f t="shared" si="11"/>
        <v>60</v>
      </c>
      <c r="Z59">
        <f t="shared" si="11"/>
        <v>60</v>
      </c>
      <c r="AA59">
        <f t="shared" si="11"/>
        <v>60</v>
      </c>
      <c r="AB59">
        <f t="shared" si="11"/>
        <v>60</v>
      </c>
      <c r="AC59">
        <f t="shared" si="11"/>
        <v>60</v>
      </c>
      <c r="AD59">
        <f t="shared" si="11"/>
        <v>60</v>
      </c>
      <c r="AE59">
        <f t="shared" si="11"/>
        <v>60</v>
      </c>
      <c r="AF59">
        <f t="shared" si="11"/>
        <v>60</v>
      </c>
      <c r="AG59">
        <f t="shared" si="11"/>
        <v>60</v>
      </c>
      <c r="AH59">
        <f t="shared" si="11"/>
        <v>60</v>
      </c>
      <c r="AI59">
        <f t="shared" si="11"/>
        <v>60</v>
      </c>
      <c r="AJ59">
        <f t="shared" si="11"/>
        <v>60</v>
      </c>
      <c r="AK59">
        <f t="shared" si="11"/>
        <v>60</v>
      </c>
      <c r="AL59">
        <f t="shared" si="11"/>
        <v>60</v>
      </c>
      <c r="AM59">
        <f t="shared" si="11"/>
        <v>60</v>
      </c>
      <c r="AN59">
        <f t="shared" si="11"/>
        <v>60</v>
      </c>
      <c r="AO59">
        <f t="shared" si="11"/>
        <v>60</v>
      </c>
      <c r="AP59">
        <f t="shared" si="11"/>
        <v>60</v>
      </c>
      <c r="AQ59">
        <f t="shared" si="11"/>
        <v>60</v>
      </c>
      <c r="AR59">
        <f t="shared" si="11"/>
        <v>60</v>
      </c>
      <c r="AS59">
        <f t="shared" si="11"/>
        <v>60</v>
      </c>
      <c r="AT59">
        <f t="shared" si="11"/>
        <v>60</v>
      </c>
      <c r="AU59">
        <f t="shared" si="11"/>
        <v>60</v>
      </c>
      <c r="AV59">
        <f t="shared" si="11"/>
        <v>60</v>
      </c>
      <c r="AW59">
        <f t="shared" si="11"/>
        <v>60</v>
      </c>
      <c r="AX59">
        <f t="shared" si="11"/>
        <v>60</v>
      </c>
      <c r="AY59">
        <f t="shared" si="11"/>
        <v>60</v>
      </c>
      <c r="AZ59">
        <f t="shared" si="11"/>
        <v>60</v>
      </c>
      <c r="BA59">
        <f t="shared" si="11"/>
        <v>60</v>
      </c>
      <c r="BB59">
        <f t="shared" si="11"/>
        <v>60</v>
      </c>
      <c r="BC59">
        <f t="shared" si="11"/>
        <v>60</v>
      </c>
      <c r="BD59">
        <f t="shared" si="11"/>
        <v>60</v>
      </c>
      <c r="BE59">
        <f t="shared" si="11"/>
        <v>60</v>
      </c>
      <c r="BF59">
        <f t="shared" si="11"/>
        <v>60</v>
      </c>
      <c r="BG59">
        <f t="shared" si="11"/>
        <v>60</v>
      </c>
      <c r="BH59">
        <f t="shared" si="11"/>
        <v>60</v>
      </c>
      <c r="BI59">
        <f t="shared" si="11"/>
        <v>60</v>
      </c>
      <c r="BJ59">
        <f t="shared" si="11"/>
        <v>60</v>
      </c>
      <c r="BK59">
        <f t="shared" si="11"/>
        <v>60</v>
      </c>
      <c r="BL59">
        <f t="shared" si="11"/>
        <v>60</v>
      </c>
      <c r="BM59">
        <f t="shared" si="11"/>
        <v>60</v>
      </c>
    </row>
    <row r="60" spans="1:66" ht="15" customHeight="1" x14ac:dyDescent="0.45">
      <c r="A60" s="51"/>
    </row>
    <row r="61" spans="1:66" ht="15" customHeight="1" x14ac:dyDescent="0.45">
      <c r="A61" s="51"/>
      <c r="B61" t="s">
        <v>323</v>
      </c>
      <c r="C61" t="s">
        <v>112</v>
      </c>
    </row>
    <row r="62" spans="1:66" ht="15" customHeight="1" x14ac:dyDescent="0.45">
      <c r="A62" s="51"/>
      <c r="B62" s="84" t="s">
        <v>132</v>
      </c>
      <c r="C62">
        <v>1</v>
      </c>
      <c r="F62" s="49">
        <f>IF(F$2=$B62,F$57/F$59,E62)</f>
        <v>0.55370666666666679</v>
      </c>
      <c r="G62" s="49">
        <f t="shared" ref="G62:BM66" si="12">IF(G$2=$B62,G$57/G$59,F62)</f>
        <v>0.55370666666666679</v>
      </c>
      <c r="H62" s="49">
        <f t="shared" si="12"/>
        <v>0.55370666666666679</v>
      </c>
      <c r="I62" s="49">
        <f t="shared" si="12"/>
        <v>0.55370666666666679</v>
      </c>
      <c r="J62" s="49">
        <f t="shared" si="12"/>
        <v>0.55370666666666679</v>
      </c>
      <c r="K62" s="49">
        <f t="shared" si="12"/>
        <v>0.55370666666666679</v>
      </c>
      <c r="L62" s="49">
        <f t="shared" si="12"/>
        <v>0.55370666666666679</v>
      </c>
      <c r="M62" s="49">
        <f t="shared" si="12"/>
        <v>0.55370666666666679</v>
      </c>
      <c r="N62" s="49">
        <f t="shared" si="12"/>
        <v>0.55370666666666679</v>
      </c>
      <c r="O62" s="49">
        <f t="shared" si="12"/>
        <v>0.55370666666666679</v>
      </c>
      <c r="P62" s="49">
        <f t="shared" si="12"/>
        <v>0.55370666666666679</v>
      </c>
      <c r="Q62" s="49">
        <f t="shared" si="12"/>
        <v>0.55370666666666679</v>
      </c>
      <c r="R62" s="49">
        <f t="shared" si="12"/>
        <v>0.55370666666666679</v>
      </c>
      <c r="S62" s="49">
        <f t="shared" si="12"/>
        <v>0.55370666666666679</v>
      </c>
      <c r="T62" s="49">
        <f t="shared" si="12"/>
        <v>0.55370666666666679</v>
      </c>
      <c r="U62" s="49">
        <f t="shared" si="12"/>
        <v>0.55370666666666679</v>
      </c>
      <c r="V62" s="49">
        <f t="shared" si="12"/>
        <v>0.55370666666666679</v>
      </c>
      <c r="W62" s="49">
        <f t="shared" si="12"/>
        <v>0.55370666666666679</v>
      </c>
      <c r="X62" s="49">
        <f t="shared" si="12"/>
        <v>0.55370666666666679</v>
      </c>
      <c r="Y62" s="49">
        <f t="shared" si="12"/>
        <v>0.55370666666666679</v>
      </c>
      <c r="Z62" s="49">
        <f t="shared" si="12"/>
        <v>0.55370666666666679</v>
      </c>
      <c r="AA62" s="49">
        <f t="shared" si="12"/>
        <v>0.55370666666666679</v>
      </c>
      <c r="AB62" s="49">
        <f t="shared" si="12"/>
        <v>0.55370666666666679</v>
      </c>
      <c r="AC62" s="49">
        <f t="shared" si="12"/>
        <v>0.55370666666666679</v>
      </c>
      <c r="AD62" s="49">
        <f t="shared" si="12"/>
        <v>0.55370666666666679</v>
      </c>
      <c r="AE62" s="49">
        <f t="shared" si="12"/>
        <v>0.55370666666666679</v>
      </c>
      <c r="AF62" s="49">
        <f t="shared" si="12"/>
        <v>0.55370666666666679</v>
      </c>
      <c r="AG62" s="49">
        <f t="shared" si="12"/>
        <v>0.55370666666666679</v>
      </c>
      <c r="AH62" s="49">
        <f t="shared" si="12"/>
        <v>0.55370666666666679</v>
      </c>
      <c r="AI62" s="49">
        <f t="shared" si="12"/>
        <v>0.55370666666666679</v>
      </c>
      <c r="AJ62" s="49">
        <f t="shared" si="12"/>
        <v>0.55370666666666679</v>
      </c>
      <c r="AK62" s="49">
        <f t="shared" si="12"/>
        <v>0.55370666666666679</v>
      </c>
      <c r="AL62" s="49">
        <f t="shared" si="12"/>
        <v>0.55370666666666679</v>
      </c>
      <c r="AM62" s="49">
        <f t="shared" si="12"/>
        <v>0.55370666666666679</v>
      </c>
      <c r="AN62" s="49">
        <f t="shared" si="12"/>
        <v>0.55370666666666679</v>
      </c>
      <c r="AO62" s="49">
        <f t="shared" si="12"/>
        <v>0.55370666666666679</v>
      </c>
      <c r="AP62" s="49">
        <f t="shared" si="12"/>
        <v>0.55370666666666679</v>
      </c>
      <c r="AQ62" s="49">
        <f t="shared" si="12"/>
        <v>0.55370666666666679</v>
      </c>
      <c r="AR62" s="49">
        <f t="shared" si="12"/>
        <v>0.55370666666666679</v>
      </c>
      <c r="AS62" s="49">
        <f t="shared" si="12"/>
        <v>0.55370666666666679</v>
      </c>
      <c r="AT62" s="49">
        <f t="shared" si="12"/>
        <v>0.55370666666666679</v>
      </c>
      <c r="AU62" s="49">
        <f t="shared" si="12"/>
        <v>0.55370666666666679</v>
      </c>
      <c r="AV62" s="49">
        <f t="shared" si="12"/>
        <v>0.55370666666666679</v>
      </c>
      <c r="AW62" s="49">
        <f t="shared" si="12"/>
        <v>0.55370666666666679</v>
      </c>
      <c r="AX62" s="49">
        <f t="shared" si="12"/>
        <v>0.55370666666666679</v>
      </c>
      <c r="AY62" s="49">
        <f t="shared" si="12"/>
        <v>0.55370666666666679</v>
      </c>
      <c r="AZ62" s="49">
        <f t="shared" si="12"/>
        <v>0.55370666666666679</v>
      </c>
      <c r="BA62" s="49">
        <f t="shared" si="12"/>
        <v>0.55370666666666679</v>
      </c>
      <c r="BB62" s="49">
        <f t="shared" si="12"/>
        <v>0.55370666666666679</v>
      </c>
      <c r="BC62" s="49">
        <f t="shared" si="12"/>
        <v>0.55370666666666679</v>
      </c>
      <c r="BD62" s="49">
        <f t="shared" si="12"/>
        <v>0.55370666666666679</v>
      </c>
      <c r="BE62" s="49">
        <f t="shared" si="12"/>
        <v>0.55370666666666679</v>
      </c>
      <c r="BF62" s="49">
        <f t="shared" si="12"/>
        <v>0.55370666666666679</v>
      </c>
      <c r="BG62" s="49">
        <f t="shared" si="12"/>
        <v>0.55370666666666679</v>
      </c>
      <c r="BH62" s="49">
        <f t="shared" si="12"/>
        <v>0.55370666666666679</v>
      </c>
      <c r="BI62" s="49">
        <f t="shared" si="12"/>
        <v>0.55370666666666679</v>
      </c>
      <c r="BJ62" s="49">
        <f t="shared" si="12"/>
        <v>0.55370666666666679</v>
      </c>
      <c r="BK62" s="49">
        <f t="shared" si="12"/>
        <v>0.55370666666666679</v>
      </c>
      <c r="BL62" s="49">
        <f t="shared" si="12"/>
        <v>0.55370666666666679</v>
      </c>
      <c r="BM62" s="49">
        <f t="shared" si="12"/>
        <v>0.55370666666666679</v>
      </c>
    </row>
    <row r="63" spans="1:66" ht="15" customHeight="1" x14ac:dyDescent="0.45">
      <c r="A63" s="51"/>
      <c r="B63" s="84" t="s">
        <v>133</v>
      </c>
      <c r="C63">
        <v>1</v>
      </c>
      <c r="G63" s="49">
        <f t="shared" si="12"/>
        <v>0.58005866666666672</v>
      </c>
      <c r="H63" s="49">
        <f t="shared" si="12"/>
        <v>0.58005866666666672</v>
      </c>
      <c r="I63" s="49">
        <f t="shared" si="12"/>
        <v>0.58005866666666672</v>
      </c>
      <c r="J63" s="49">
        <f t="shared" si="12"/>
        <v>0.58005866666666672</v>
      </c>
      <c r="K63" s="49">
        <f t="shared" si="12"/>
        <v>0.58005866666666672</v>
      </c>
      <c r="L63" s="49">
        <f t="shared" si="12"/>
        <v>0.58005866666666672</v>
      </c>
      <c r="M63" s="49">
        <f t="shared" si="12"/>
        <v>0.58005866666666672</v>
      </c>
      <c r="N63" s="49">
        <f t="shared" si="12"/>
        <v>0.58005866666666672</v>
      </c>
      <c r="O63" s="49">
        <f t="shared" si="12"/>
        <v>0.58005866666666672</v>
      </c>
      <c r="P63" s="49">
        <f t="shared" si="12"/>
        <v>0.58005866666666672</v>
      </c>
      <c r="Q63" s="49">
        <f t="shared" si="12"/>
        <v>0.58005866666666672</v>
      </c>
      <c r="R63" s="49">
        <f t="shared" si="12"/>
        <v>0.58005866666666672</v>
      </c>
      <c r="S63" s="49">
        <f t="shared" si="12"/>
        <v>0.58005866666666672</v>
      </c>
      <c r="T63" s="49">
        <f t="shared" si="12"/>
        <v>0.58005866666666672</v>
      </c>
      <c r="U63" s="49">
        <f t="shared" si="12"/>
        <v>0.58005866666666672</v>
      </c>
      <c r="V63" s="49">
        <f t="shared" si="12"/>
        <v>0.58005866666666672</v>
      </c>
      <c r="W63" s="49">
        <f t="shared" si="12"/>
        <v>0.58005866666666672</v>
      </c>
      <c r="X63" s="49">
        <f t="shared" si="12"/>
        <v>0.58005866666666672</v>
      </c>
      <c r="Y63" s="49">
        <f t="shared" si="12"/>
        <v>0.58005866666666672</v>
      </c>
      <c r="Z63" s="49">
        <f t="shared" si="12"/>
        <v>0.58005866666666672</v>
      </c>
      <c r="AA63" s="49">
        <f t="shared" si="12"/>
        <v>0.58005866666666672</v>
      </c>
      <c r="AB63" s="49">
        <f t="shared" si="12"/>
        <v>0.58005866666666672</v>
      </c>
      <c r="AC63" s="49">
        <f t="shared" si="12"/>
        <v>0.58005866666666672</v>
      </c>
      <c r="AD63" s="49">
        <f t="shared" si="12"/>
        <v>0.58005866666666672</v>
      </c>
      <c r="AE63" s="49">
        <f t="shared" si="12"/>
        <v>0.58005866666666672</v>
      </c>
      <c r="AF63" s="49">
        <f t="shared" si="12"/>
        <v>0.58005866666666672</v>
      </c>
      <c r="AG63" s="49">
        <f t="shared" si="12"/>
        <v>0.58005866666666672</v>
      </c>
      <c r="AH63" s="49">
        <f t="shared" si="12"/>
        <v>0.58005866666666672</v>
      </c>
      <c r="AI63" s="49">
        <f t="shared" si="12"/>
        <v>0.58005866666666672</v>
      </c>
      <c r="AJ63" s="49">
        <f t="shared" si="12"/>
        <v>0.58005866666666672</v>
      </c>
      <c r="AK63" s="49">
        <f t="shared" si="12"/>
        <v>0.58005866666666672</v>
      </c>
      <c r="AL63" s="49">
        <f t="shared" si="12"/>
        <v>0.58005866666666672</v>
      </c>
      <c r="AM63" s="49">
        <f t="shared" si="12"/>
        <v>0.58005866666666672</v>
      </c>
      <c r="AN63" s="49">
        <f t="shared" si="12"/>
        <v>0.58005866666666672</v>
      </c>
      <c r="AO63" s="49">
        <f t="shared" si="12"/>
        <v>0.58005866666666672</v>
      </c>
      <c r="AP63" s="49">
        <f t="shared" si="12"/>
        <v>0.58005866666666672</v>
      </c>
      <c r="AQ63" s="49">
        <f t="shared" si="12"/>
        <v>0.58005866666666672</v>
      </c>
      <c r="AR63" s="49">
        <f t="shared" si="12"/>
        <v>0.58005866666666672</v>
      </c>
      <c r="AS63" s="49">
        <f t="shared" si="12"/>
        <v>0.58005866666666672</v>
      </c>
      <c r="AT63" s="49">
        <f t="shared" si="12"/>
        <v>0.58005866666666672</v>
      </c>
      <c r="AU63" s="49">
        <f t="shared" si="12"/>
        <v>0.58005866666666672</v>
      </c>
      <c r="AV63" s="49">
        <f t="shared" si="12"/>
        <v>0.58005866666666672</v>
      </c>
      <c r="AW63" s="49">
        <f t="shared" si="12"/>
        <v>0.58005866666666672</v>
      </c>
      <c r="AX63" s="49">
        <f t="shared" si="12"/>
        <v>0.58005866666666672</v>
      </c>
      <c r="AY63" s="49">
        <f t="shared" si="12"/>
        <v>0.58005866666666672</v>
      </c>
      <c r="AZ63" s="49">
        <f t="shared" si="12"/>
        <v>0.58005866666666672</v>
      </c>
      <c r="BA63" s="49">
        <f t="shared" si="12"/>
        <v>0.58005866666666672</v>
      </c>
      <c r="BB63" s="49">
        <f t="shared" si="12"/>
        <v>0.58005866666666672</v>
      </c>
      <c r="BC63" s="49">
        <f t="shared" si="12"/>
        <v>0.58005866666666672</v>
      </c>
      <c r="BD63" s="49">
        <f t="shared" si="12"/>
        <v>0.58005866666666672</v>
      </c>
      <c r="BE63" s="49">
        <f t="shared" si="12"/>
        <v>0.58005866666666672</v>
      </c>
      <c r="BF63" s="49">
        <f t="shared" si="12"/>
        <v>0.58005866666666672</v>
      </c>
      <c r="BG63" s="49">
        <f t="shared" si="12"/>
        <v>0.58005866666666672</v>
      </c>
      <c r="BH63" s="49">
        <f t="shared" si="12"/>
        <v>0.58005866666666672</v>
      </c>
      <c r="BI63" s="49">
        <f t="shared" si="12"/>
        <v>0.58005866666666672</v>
      </c>
      <c r="BJ63" s="49">
        <f t="shared" si="12"/>
        <v>0.58005866666666672</v>
      </c>
      <c r="BK63" s="49">
        <f t="shared" si="12"/>
        <v>0.58005866666666672</v>
      </c>
      <c r="BL63" s="49">
        <f t="shared" si="12"/>
        <v>0.58005866666666672</v>
      </c>
      <c r="BM63" s="49">
        <f t="shared" si="12"/>
        <v>0.58005866666666672</v>
      </c>
    </row>
    <row r="64" spans="1:66" ht="15" customHeight="1" x14ac:dyDescent="0.45">
      <c r="A64" s="51"/>
      <c r="B64" s="84" t="s">
        <v>134</v>
      </c>
      <c r="C64">
        <v>1</v>
      </c>
      <c r="H64" s="49">
        <f t="shared" si="12"/>
        <v>0.60641066666666676</v>
      </c>
      <c r="I64" s="49">
        <f t="shared" si="12"/>
        <v>0.60641066666666676</v>
      </c>
      <c r="J64" s="49">
        <f t="shared" si="12"/>
        <v>0.60641066666666676</v>
      </c>
      <c r="K64" s="49">
        <f t="shared" si="12"/>
        <v>0.60641066666666676</v>
      </c>
      <c r="L64" s="49">
        <f t="shared" si="12"/>
        <v>0.60641066666666676</v>
      </c>
      <c r="M64" s="49">
        <f t="shared" si="12"/>
        <v>0.60641066666666676</v>
      </c>
      <c r="N64" s="49">
        <f t="shared" si="12"/>
        <v>0.60641066666666676</v>
      </c>
      <c r="O64" s="49">
        <f t="shared" si="12"/>
        <v>0.60641066666666676</v>
      </c>
      <c r="P64" s="49">
        <f t="shared" si="12"/>
        <v>0.60641066666666676</v>
      </c>
      <c r="Q64" s="49">
        <f t="shared" si="12"/>
        <v>0.60641066666666676</v>
      </c>
      <c r="R64" s="49">
        <f t="shared" si="12"/>
        <v>0.60641066666666676</v>
      </c>
      <c r="S64" s="49">
        <f t="shared" si="12"/>
        <v>0.60641066666666676</v>
      </c>
      <c r="T64" s="49">
        <f t="shared" si="12"/>
        <v>0.60641066666666676</v>
      </c>
      <c r="U64" s="49">
        <f t="shared" si="12"/>
        <v>0.60641066666666676</v>
      </c>
      <c r="V64" s="49">
        <f t="shared" si="12"/>
        <v>0.60641066666666676</v>
      </c>
      <c r="W64" s="49">
        <f t="shared" si="12"/>
        <v>0.60641066666666676</v>
      </c>
      <c r="X64" s="49">
        <f t="shared" si="12"/>
        <v>0.60641066666666676</v>
      </c>
      <c r="Y64" s="49">
        <f t="shared" si="12"/>
        <v>0.60641066666666676</v>
      </c>
      <c r="Z64" s="49">
        <f t="shared" si="12"/>
        <v>0.60641066666666676</v>
      </c>
      <c r="AA64" s="49">
        <f t="shared" si="12"/>
        <v>0.60641066666666676</v>
      </c>
      <c r="AB64" s="49">
        <f t="shared" si="12"/>
        <v>0.60641066666666676</v>
      </c>
      <c r="AC64" s="49">
        <f t="shared" si="12"/>
        <v>0.60641066666666676</v>
      </c>
      <c r="AD64" s="49">
        <f t="shared" si="12"/>
        <v>0.60641066666666676</v>
      </c>
      <c r="AE64" s="49">
        <f t="shared" si="12"/>
        <v>0.60641066666666676</v>
      </c>
      <c r="AF64" s="49">
        <f t="shared" si="12"/>
        <v>0.60641066666666676</v>
      </c>
      <c r="AG64" s="49">
        <f t="shared" si="12"/>
        <v>0.60641066666666676</v>
      </c>
      <c r="AH64" s="49">
        <f t="shared" si="12"/>
        <v>0.60641066666666676</v>
      </c>
      <c r="AI64" s="49">
        <f t="shared" si="12"/>
        <v>0.60641066666666676</v>
      </c>
      <c r="AJ64" s="49">
        <f t="shared" si="12"/>
        <v>0.60641066666666676</v>
      </c>
      <c r="AK64" s="49">
        <f t="shared" si="12"/>
        <v>0.60641066666666676</v>
      </c>
      <c r="AL64" s="49">
        <f t="shared" si="12"/>
        <v>0.60641066666666676</v>
      </c>
      <c r="AM64" s="49">
        <f t="shared" si="12"/>
        <v>0.60641066666666676</v>
      </c>
      <c r="AN64" s="49">
        <f t="shared" si="12"/>
        <v>0.60641066666666676</v>
      </c>
      <c r="AO64" s="49">
        <f t="shared" si="12"/>
        <v>0.60641066666666676</v>
      </c>
      <c r="AP64" s="49">
        <f t="shared" si="12"/>
        <v>0.60641066666666676</v>
      </c>
      <c r="AQ64" s="49">
        <f t="shared" si="12"/>
        <v>0.60641066666666676</v>
      </c>
      <c r="AR64" s="49">
        <f t="shared" si="12"/>
        <v>0.60641066666666676</v>
      </c>
      <c r="AS64" s="49">
        <f t="shared" si="12"/>
        <v>0.60641066666666676</v>
      </c>
      <c r="AT64" s="49">
        <f t="shared" si="12"/>
        <v>0.60641066666666676</v>
      </c>
      <c r="AU64" s="49">
        <f t="shared" si="12"/>
        <v>0.60641066666666676</v>
      </c>
      <c r="AV64" s="49">
        <f t="shared" si="12"/>
        <v>0.60641066666666676</v>
      </c>
      <c r="AW64" s="49">
        <f t="shared" si="12"/>
        <v>0.60641066666666676</v>
      </c>
      <c r="AX64" s="49">
        <f t="shared" si="12"/>
        <v>0.60641066666666676</v>
      </c>
      <c r="AY64" s="49">
        <f t="shared" si="12"/>
        <v>0.60641066666666676</v>
      </c>
      <c r="AZ64" s="49">
        <f t="shared" si="12"/>
        <v>0.60641066666666676</v>
      </c>
      <c r="BA64" s="49">
        <f t="shared" si="12"/>
        <v>0.60641066666666676</v>
      </c>
      <c r="BB64" s="49">
        <f t="shared" si="12"/>
        <v>0.60641066666666676</v>
      </c>
      <c r="BC64" s="49">
        <f t="shared" si="12"/>
        <v>0.60641066666666676</v>
      </c>
      <c r="BD64" s="49">
        <f t="shared" si="12"/>
        <v>0.60641066666666676</v>
      </c>
      <c r="BE64" s="49">
        <f t="shared" si="12"/>
        <v>0.60641066666666676</v>
      </c>
      <c r="BF64" s="49">
        <f t="shared" si="12"/>
        <v>0.60641066666666676</v>
      </c>
      <c r="BG64" s="49">
        <f t="shared" si="12"/>
        <v>0.60641066666666676</v>
      </c>
      <c r="BH64" s="49">
        <f t="shared" si="12"/>
        <v>0.60641066666666676</v>
      </c>
      <c r="BI64" s="49">
        <f t="shared" si="12"/>
        <v>0.60641066666666676</v>
      </c>
      <c r="BJ64" s="49">
        <f t="shared" si="12"/>
        <v>0.60641066666666676</v>
      </c>
      <c r="BK64" s="49">
        <f t="shared" si="12"/>
        <v>0.60641066666666676</v>
      </c>
      <c r="BL64" s="49">
        <f t="shared" si="12"/>
        <v>0.60641066666666676</v>
      </c>
      <c r="BM64" s="49">
        <f t="shared" si="12"/>
        <v>0.60641066666666676</v>
      </c>
      <c r="BN64" s="49"/>
    </row>
    <row r="65" spans="1:82" ht="15" customHeight="1" x14ac:dyDescent="0.45">
      <c r="A65" s="51"/>
      <c r="B65" s="84" t="s">
        <v>135</v>
      </c>
      <c r="C65">
        <v>1</v>
      </c>
      <c r="I65" s="49">
        <f t="shared" si="12"/>
        <v>0.6327626666666667</v>
      </c>
      <c r="J65" s="49">
        <f t="shared" si="12"/>
        <v>0.6327626666666667</v>
      </c>
      <c r="K65" s="49">
        <f t="shared" si="12"/>
        <v>0.6327626666666667</v>
      </c>
      <c r="L65" s="49">
        <f t="shared" si="12"/>
        <v>0.6327626666666667</v>
      </c>
      <c r="M65" s="49">
        <f t="shared" si="12"/>
        <v>0.6327626666666667</v>
      </c>
      <c r="N65" s="49">
        <f t="shared" si="12"/>
        <v>0.6327626666666667</v>
      </c>
      <c r="O65" s="49">
        <f t="shared" si="12"/>
        <v>0.6327626666666667</v>
      </c>
      <c r="P65" s="49">
        <f t="shared" si="12"/>
        <v>0.6327626666666667</v>
      </c>
      <c r="Q65" s="49">
        <f t="shared" si="12"/>
        <v>0.6327626666666667</v>
      </c>
      <c r="R65" s="49">
        <f t="shared" si="12"/>
        <v>0.6327626666666667</v>
      </c>
      <c r="S65" s="49">
        <f t="shared" si="12"/>
        <v>0.6327626666666667</v>
      </c>
      <c r="T65" s="49">
        <f t="shared" si="12"/>
        <v>0.6327626666666667</v>
      </c>
      <c r="U65" s="49">
        <f t="shared" si="12"/>
        <v>0.6327626666666667</v>
      </c>
      <c r="V65" s="49">
        <f t="shared" si="12"/>
        <v>0.6327626666666667</v>
      </c>
      <c r="W65" s="49">
        <f t="shared" si="12"/>
        <v>0.6327626666666667</v>
      </c>
      <c r="X65" s="49">
        <f t="shared" si="12"/>
        <v>0.6327626666666667</v>
      </c>
      <c r="Y65" s="49">
        <f t="shared" si="12"/>
        <v>0.6327626666666667</v>
      </c>
      <c r="Z65" s="49">
        <f t="shared" si="12"/>
        <v>0.6327626666666667</v>
      </c>
      <c r="AA65" s="49">
        <f t="shared" si="12"/>
        <v>0.6327626666666667</v>
      </c>
      <c r="AB65" s="49">
        <f t="shared" si="12"/>
        <v>0.6327626666666667</v>
      </c>
      <c r="AC65" s="49">
        <f t="shared" si="12"/>
        <v>0.6327626666666667</v>
      </c>
      <c r="AD65" s="49">
        <f t="shared" si="12"/>
        <v>0.6327626666666667</v>
      </c>
      <c r="AE65" s="49">
        <f t="shared" si="12"/>
        <v>0.6327626666666667</v>
      </c>
      <c r="AF65" s="49">
        <f t="shared" si="12"/>
        <v>0.6327626666666667</v>
      </c>
      <c r="AG65" s="49">
        <f t="shared" si="12"/>
        <v>0.6327626666666667</v>
      </c>
      <c r="AH65" s="49">
        <f t="shared" si="12"/>
        <v>0.6327626666666667</v>
      </c>
      <c r="AI65" s="49">
        <f t="shared" si="12"/>
        <v>0.6327626666666667</v>
      </c>
      <c r="AJ65" s="49">
        <f t="shared" si="12"/>
        <v>0.6327626666666667</v>
      </c>
      <c r="AK65" s="49">
        <f t="shared" si="12"/>
        <v>0.6327626666666667</v>
      </c>
      <c r="AL65" s="49">
        <f t="shared" si="12"/>
        <v>0.6327626666666667</v>
      </c>
      <c r="AM65" s="49">
        <f t="shared" si="12"/>
        <v>0.6327626666666667</v>
      </c>
      <c r="AN65" s="49">
        <f t="shared" si="12"/>
        <v>0.6327626666666667</v>
      </c>
      <c r="AO65" s="49">
        <f t="shared" si="12"/>
        <v>0.6327626666666667</v>
      </c>
      <c r="AP65" s="49">
        <f t="shared" si="12"/>
        <v>0.6327626666666667</v>
      </c>
      <c r="AQ65" s="49">
        <f t="shared" si="12"/>
        <v>0.6327626666666667</v>
      </c>
      <c r="AR65" s="49">
        <f t="shared" si="12"/>
        <v>0.6327626666666667</v>
      </c>
      <c r="AS65" s="49">
        <f t="shared" si="12"/>
        <v>0.6327626666666667</v>
      </c>
      <c r="AT65" s="49">
        <f t="shared" si="12"/>
        <v>0.6327626666666667</v>
      </c>
      <c r="AU65" s="49">
        <f t="shared" si="12"/>
        <v>0.6327626666666667</v>
      </c>
      <c r="AV65" s="49">
        <f t="shared" si="12"/>
        <v>0.6327626666666667</v>
      </c>
      <c r="AW65" s="49">
        <f t="shared" si="12"/>
        <v>0.6327626666666667</v>
      </c>
      <c r="AX65" s="49">
        <f t="shared" si="12"/>
        <v>0.6327626666666667</v>
      </c>
      <c r="AY65" s="49">
        <f t="shared" si="12"/>
        <v>0.6327626666666667</v>
      </c>
      <c r="AZ65" s="49">
        <f t="shared" si="12"/>
        <v>0.6327626666666667</v>
      </c>
      <c r="BA65" s="49">
        <f t="shared" si="12"/>
        <v>0.6327626666666667</v>
      </c>
      <c r="BB65" s="49">
        <f t="shared" si="12"/>
        <v>0.6327626666666667</v>
      </c>
      <c r="BC65" s="49">
        <f t="shared" si="12"/>
        <v>0.6327626666666667</v>
      </c>
      <c r="BD65" s="49">
        <f t="shared" si="12"/>
        <v>0.6327626666666667</v>
      </c>
      <c r="BE65" s="49">
        <f t="shared" si="12"/>
        <v>0.6327626666666667</v>
      </c>
      <c r="BF65" s="49">
        <f t="shared" si="12"/>
        <v>0.6327626666666667</v>
      </c>
      <c r="BG65" s="49">
        <f t="shared" si="12"/>
        <v>0.6327626666666667</v>
      </c>
      <c r="BH65" s="49">
        <f t="shared" si="12"/>
        <v>0.6327626666666667</v>
      </c>
      <c r="BI65" s="49">
        <f t="shared" si="12"/>
        <v>0.6327626666666667</v>
      </c>
      <c r="BJ65" s="49">
        <f t="shared" si="12"/>
        <v>0.6327626666666667</v>
      </c>
      <c r="BK65" s="49">
        <f t="shared" si="12"/>
        <v>0.6327626666666667</v>
      </c>
      <c r="BL65" s="49">
        <f t="shared" si="12"/>
        <v>0.6327626666666667</v>
      </c>
      <c r="BM65" s="49">
        <f t="shared" si="12"/>
        <v>0.6327626666666667</v>
      </c>
      <c r="BN65" s="49"/>
      <c r="BO65" s="49"/>
    </row>
    <row r="66" spans="1:82" ht="15" customHeight="1" x14ac:dyDescent="0.45">
      <c r="A66" s="51"/>
      <c r="B66" s="84" t="s">
        <v>136</v>
      </c>
      <c r="C66">
        <v>1</v>
      </c>
      <c r="J66" s="49">
        <f t="shared" si="12"/>
        <v>0.65911466666666685</v>
      </c>
      <c r="K66" s="49">
        <f t="shared" si="12"/>
        <v>0.65911466666666685</v>
      </c>
      <c r="L66" s="49">
        <f t="shared" si="12"/>
        <v>0.65911466666666685</v>
      </c>
      <c r="M66" s="49">
        <f t="shared" si="12"/>
        <v>0.65911466666666685</v>
      </c>
      <c r="N66" s="49">
        <f t="shared" si="12"/>
        <v>0.65911466666666685</v>
      </c>
      <c r="O66" s="49">
        <f t="shared" si="12"/>
        <v>0.65911466666666685</v>
      </c>
      <c r="P66" s="49">
        <f t="shared" si="12"/>
        <v>0.65911466666666685</v>
      </c>
      <c r="Q66" s="49">
        <f t="shared" si="12"/>
        <v>0.65911466666666685</v>
      </c>
      <c r="R66" s="49">
        <f t="shared" si="12"/>
        <v>0.65911466666666685</v>
      </c>
      <c r="S66" s="49">
        <f t="shared" si="12"/>
        <v>0.65911466666666685</v>
      </c>
      <c r="T66" s="49">
        <f t="shared" si="12"/>
        <v>0.65911466666666685</v>
      </c>
      <c r="U66" s="49">
        <f t="shared" si="12"/>
        <v>0.65911466666666685</v>
      </c>
      <c r="V66" s="49">
        <f t="shared" si="12"/>
        <v>0.65911466666666685</v>
      </c>
      <c r="W66" s="49">
        <f t="shared" si="12"/>
        <v>0.65911466666666685</v>
      </c>
      <c r="X66" s="49">
        <f t="shared" si="12"/>
        <v>0.65911466666666685</v>
      </c>
      <c r="Y66" s="49">
        <f t="shared" si="12"/>
        <v>0.65911466666666685</v>
      </c>
      <c r="Z66" s="49">
        <f t="shared" si="12"/>
        <v>0.65911466666666685</v>
      </c>
      <c r="AA66" s="49">
        <f t="shared" si="12"/>
        <v>0.65911466666666685</v>
      </c>
      <c r="AB66" s="49">
        <f t="shared" si="12"/>
        <v>0.65911466666666685</v>
      </c>
      <c r="AC66" s="49">
        <f t="shared" si="12"/>
        <v>0.65911466666666685</v>
      </c>
      <c r="AD66" s="49">
        <f t="shared" si="12"/>
        <v>0.65911466666666685</v>
      </c>
      <c r="AE66" s="49">
        <f t="shared" si="12"/>
        <v>0.65911466666666685</v>
      </c>
      <c r="AF66" s="49">
        <f t="shared" ref="AF66:BM66" si="13">IF(AF$2=$B66,AF$57/AF$59,AE66)</f>
        <v>0.65911466666666685</v>
      </c>
      <c r="AG66" s="49">
        <f t="shared" si="13"/>
        <v>0.65911466666666685</v>
      </c>
      <c r="AH66" s="49">
        <f t="shared" si="13"/>
        <v>0.65911466666666685</v>
      </c>
      <c r="AI66" s="49">
        <f t="shared" si="13"/>
        <v>0.65911466666666685</v>
      </c>
      <c r="AJ66" s="49">
        <f t="shared" si="13"/>
        <v>0.65911466666666685</v>
      </c>
      <c r="AK66" s="49">
        <f t="shared" si="13"/>
        <v>0.65911466666666685</v>
      </c>
      <c r="AL66" s="49">
        <f t="shared" si="13"/>
        <v>0.65911466666666685</v>
      </c>
      <c r="AM66" s="49">
        <f t="shared" si="13"/>
        <v>0.65911466666666685</v>
      </c>
      <c r="AN66" s="49">
        <f t="shared" si="13"/>
        <v>0.65911466666666685</v>
      </c>
      <c r="AO66" s="49">
        <f t="shared" si="13"/>
        <v>0.65911466666666685</v>
      </c>
      <c r="AP66" s="49">
        <f t="shared" si="13"/>
        <v>0.65911466666666685</v>
      </c>
      <c r="AQ66" s="49">
        <f t="shared" si="13"/>
        <v>0.65911466666666685</v>
      </c>
      <c r="AR66" s="49">
        <f t="shared" si="13"/>
        <v>0.65911466666666685</v>
      </c>
      <c r="AS66" s="49">
        <f t="shared" si="13"/>
        <v>0.65911466666666685</v>
      </c>
      <c r="AT66" s="49">
        <f t="shared" si="13"/>
        <v>0.65911466666666685</v>
      </c>
      <c r="AU66" s="49">
        <f t="shared" si="13"/>
        <v>0.65911466666666685</v>
      </c>
      <c r="AV66" s="49">
        <f t="shared" si="13"/>
        <v>0.65911466666666685</v>
      </c>
      <c r="AW66" s="49">
        <f t="shared" si="13"/>
        <v>0.65911466666666685</v>
      </c>
      <c r="AX66" s="49">
        <f t="shared" si="13"/>
        <v>0.65911466666666685</v>
      </c>
      <c r="AY66" s="49">
        <f t="shared" si="13"/>
        <v>0.65911466666666685</v>
      </c>
      <c r="AZ66" s="49">
        <f t="shared" si="13"/>
        <v>0.65911466666666685</v>
      </c>
      <c r="BA66" s="49">
        <f t="shared" si="13"/>
        <v>0.65911466666666685</v>
      </c>
      <c r="BB66" s="49">
        <f t="shared" si="13"/>
        <v>0.65911466666666685</v>
      </c>
      <c r="BC66" s="49">
        <f t="shared" si="13"/>
        <v>0.65911466666666685</v>
      </c>
      <c r="BD66" s="49">
        <f t="shared" si="13"/>
        <v>0.65911466666666685</v>
      </c>
      <c r="BE66" s="49">
        <f t="shared" si="13"/>
        <v>0.65911466666666685</v>
      </c>
      <c r="BF66" s="49">
        <f t="shared" si="13"/>
        <v>0.65911466666666685</v>
      </c>
      <c r="BG66" s="49">
        <f t="shared" si="13"/>
        <v>0.65911466666666685</v>
      </c>
      <c r="BH66" s="49">
        <f t="shared" si="13"/>
        <v>0.65911466666666685</v>
      </c>
      <c r="BI66" s="49">
        <f t="shared" si="13"/>
        <v>0.65911466666666685</v>
      </c>
      <c r="BJ66" s="49">
        <f t="shared" si="13"/>
        <v>0.65911466666666685</v>
      </c>
      <c r="BK66" s="49">
        <f t="shared" si="13"/>
        <v>0.65911466666666685</v>
      </c>
      <c r="BL66" s="49">
        <f t="shared" si="13"/>
        <v>0.65911466666666685</v>
      </c>
      <c r="BM66" s="49">
        <f t="shared" si="13"/>
        <v>0.65911466666666685</v>
      </c>
      <c r="BN66" s="49"/>
      <c r="BO66" s="49"/>
      <c r="BP66" s="49"/>
    </row>
    <row r="67" spans="1:82" ht="15" customHeight="1" x14ac:dyDescent="0.45">
      <c r="A67" s="51"/>
      <c r="B67" s="84" t="s">
        <v>137</v>
      </c>
      <c r="C67">
        <v>1</v>
      </c>
      <c r="K67" s="49">
        <f t="shared" ref="K67:BM71" si="14">IF(K$2=$B67,K$57/K$59,J67)</f>
        <v>0.68546666666666678</v>
      </c>
      <c r="L67" s="49">
        <f t="shared" si="14"/>
        <v>0.68546666666666678</v>
      </c>
      <c r="M67" s="49">
        <f t="shared" si="14"/>
        <v>0.68546666666666678</v>
      </c>
      <c r="N67" s="49">
        <f t="shared" si="14"/>
        <v>0.68546666666666678</v>
      </c>
      <c r="O67" s="49">
        <f t="shared" si="14"/>
        <v>0.68546666666666678</v>
      </c>
      <c r="P67" s="49">
        <f t="shared" si="14"/>
        <v>0.68546666666666678</v>
      </c>
      <c r="Q67" s="49">
        <f t="shared" si="14"/>
        <v>0.68546666666666678</v>
      </c>
      <c r="R67" s="49">
        <f t="shared" si="14"/>
        <v>0.68546666666666678</v>
      </c>
      <c r="S67" s="49">
        <f t="shared" si="14"/>
        <v>0.68546666666666678</v>
      </c>
      <c r="T67" s="49">
        <f t="shared" si="14"/>
        <v>0.68546666666666678</v>
      </c>
      <c r="U67" s="49">
        <f t="shared" si="14"/>
        <v>0.68546666666666678</v>
      </c>
      <c r="V67" s="49">
        <f t="shared" si="14"/>
        <v>0.68546666666666678</v>
      </c>
      <c r="W67" s="49">
        <f t="shared" si="14"/>
        <v>0.68546666666666678</v>
      </c>
      <c r="X67" s="49">
        <f t="shared" si="14"/>
        <v>0.68546666666666678</v>
      </c>
      <c r="Y67" s="49">
        <f t="shared" si="14"/>
        <v>0.68546666666666678</v>
      </c>
      <c r="Z67" s="49">
        <f t="shared" si="14"/>
        <v>0.68546666666666678</v>
      </c>
      <c r="AA67" s="49">
        <f t="shared" si="14"/>
        <v>0.68546666666666678</v>
      </c>
      <c r="AB67" s="49">
        <f t="shared" si="14"/>
        <v>0.68546666666666678</v>
      </c>
      <c r="AC67" s="49">
        <f t="shared" si="14"/>
        <v>0.68546666666666678</v>
      </c>
      <c r="AD67" s="49">
        <f t="shared" si="14"/>
        <v>0.68546666666666678</v>
      </c>
      <c r="AE67" s="49">
        <f t="shared" si="14"/>
        <v>0.68546666666666678</v>
      </c>
      <c r="AF67" s="49">
        <f t="shared" si="14"/>
        <v>0.68546666666666678</v>
      </c>
      <c r="AG67" s="49">
        <f t="shared" si="14"/>
        <v>0.68546666666666678</v>
      </c>
      <c r="AH67" s="49">
        <f t="shared" si="14"/>
        <v>0.68546666666666678</v>
      </c>
      <c r="AI67" s="49">
        <f t="shared" si="14"/>
        <v>0.68546666666666678</v>
      </c>
      <c r="AJ67" s="49">
        <f t="shared" si="14"/>
        <v>0.68546666666666678</v>
      </c>
      <c r="AK67" s="49">
        <f t="shared" si="14"/>
        <v>0.68546666666666678</v>
      </c>
      <c r="AL67" s="49">
        <f t="shared" si="14"/>
        <v>0.68546666666666678</v>
      </c>
      <c r="AM67" s="49">
        <f t="shared" si="14"/>
        <v>0.68546666666666678</v>
      </c>
      <c r="AN67" s="49">
        <f t="shared" si="14"/>
        <v>0.68546666666666678</v>
      </c>
      <c r="AO67" s="49">
        <f t="shared" si="14"/>
        <v>0.68546666666666678</v>
      </c>
      <c r="AP67" s="49">
        <f t="shared" si="14"/>
        <v>0.68546666666666678</v>
      </c>
      <c r="AQ67" s="49">
        <f t="shared" si="14"/>
        <v>0.68546666666666678</v>
      </c>
      <c r="AR67" s="49">
        <f t="shared" si="14"/>
        <v>0.68546666666666678</v>
      </c>
      <c r="AS67" s="49">
        <f t="shared" si="14"/>
        <v>0.68546666666666678</v>
      </c>
      <c r="AT67" s="49">
        <f t="shared" si="14"/>
        <v>0.68546666666666678</v>
      </c>
      <c r="AU67" s="49">
        <f t="shared" si="14"/>
        <v>0.68546666666666678</v>
      </c>
      <c r="AV67" s="49">
        <f t="shared" si="14"/>
        <v>0.68546666666666678</v>
      </c>
      <c r="AW67" s="49">
        <f t="shared" si="14"/>
        <v>0.68546666666666678</v>
      </c>
      <c r="AX67" s="49">
        <f t="shared" si="14"/>
        <v>0.68546666666666678</v>
      </c>
      <c r="AY67" s="49">
        <f t="shared" si="14"/>
        <v>0.68546666666666678</v>
      </c>
      <c r="AZ67" s="49">
        <f t="shared" si="14"/>
        <v>0.68546666666666678</v>
      </c>
      <c r="BA67" s="49">
        <f t="shared" si="14"/>
        <v>0.68546666666666678</v>
      </c>
      <c r="BB67" s="49">
        <f t="shared" si="14"/>
        <v>0.68546666666666678</v>
      </c>
      <c r="BC67" s="49">
        <f t="shared" si="14"/>
        <v>0.68546666666666678</v>
      </c>
      <c r="BD67" s="49">
        <f t="shared" si="14"/>
        <v>0.68546666666666678</v>
      </c>
      <c r="BE67" s="49">
        <f t="shared" si="14"/>
        <v>0.68546666666666678</v>
      </c>
      <c r="BF67" s="49">
        <f t="shared" si="14"/>
        <v>0.68546666666666678</v>
      </c>
      <c r="BG67" s="49">
        <f t="shared" si="14"/>
        <v>0.68546666666666678</v>
      </c>
      <c r="BH67" s="49">
        <f t="shared" si="14"/>
        <v>0.68546666666666678</v>
      </c>
      <c r="BI67" s="49">
        <f t="shared" si="14"/>
        <v>0.68546666666666678</v>
      </c>
      <c r="BJ67" s="49">
        <f t="shared" si="14"/>
        <v>0.68546666666666678</v>
      </c>
      <c r="BK67" s="49">
        <f t="shared" si="14"/>
        <v>0.68546666666666678</v>
      </c>
      <c r="BL67" s="49">
        <f t="shared" si="14"/>
        <v>0.68546666666666678</v>
      </c>
      <c r="BM67" s="49">
        <f t="shared" si="14"/>
        <v>0.68546666666666678</v>
      </c>
      <c r="BN67" s="49"/>
      <c r="BO67" s="49"/>
      <c r="BP67" s="49"/>
      <c r="BQ67" s="49"/>
    </row>
    <row r="68" spans="1:82" ht="15" customHeight="1" x14ac:dyDescent="0.45">
      <c r="A68" s="51"/>
      <c r="B68" s="84" t="s">
        <v>138</v>
      </c>
      <c r="C68">
        <v>1</v>
      </c>
      <c r="L68" s="49">
        <f t="shared" si="14"/>
        <v>0.71181866666666671</v>
      </c>
      <c r="M68" s="49">
        <f t="shared" si="14"/>
        <v>0.71181866666666671</v>
      </c>
      <c r="N68" s="49">
        <f t="shared" si="14"/>
        <v>0.71181866666666671</v>
      </c>
      <c r="O68" s="49">
        <f t="shared" si="14"/>
        <v>0.71181866666666671</v>
      </c>
      <c r="P68" s="49">
        <f t="shared" si="14"/>
        <v>0.71181866666666671</v>
      </c>
      <c r="Q68" s="49">
        <f t="shared" si="14"/>
        <v>0.71181866666666671</v>
      </c>
      <c r="R68" s="49">
        <f t="shared" si="14"/>
        <v>0.71181866666666671</v>
      </c>
      <c r="S68" s="49">
        <f t="shared" si="14"/>
        <v>0.71181866666666671</v>
      </c>
      <c r="T68" s="49">
        <f t="shared" si="14"/>
        <v>0.71181866666666671</v>
      </c>
      <c r="U68" s="49">
        <f t="shared" si="14"/>
        <v>0.71181866666666671</v>
      </c>
      <c r="V68" s="49">
        <f t="shared" si="14"/>
        <v>0.71181866666666671</v>
      </c>
      <c r="W68" s="49">
        <f t="shared" si="14"/>
        <v>0.71181866666666671</v>
      </c>
      <c r="X68" s="49">
        <f t="shared" si="14"/>
        <v>0.71181866666666671</v>
      </c>
      <c r="Y68" s="49">
        <f t="shared" si="14"/>
        <v>0.71181866666666671</v>
      </c>
      <c r="Z68" s="49">
        <f t="shared" si="14"/>
        <v>0.71181866666666671</v>
      </c>
      <c r="AA68" s="49">
        <f t="shared" si="14"/>
        <v>0.71181866666666671</v>
      </c>
      <c r="AB68" s="49">
        <f t="shared" si="14"/>
        <v>0.71181866666666671</v>
      </c>
      <c r="AC68" s="49">
        <f t="shared" si="14"/>
        <v>0.71181866666666671</v>
      </c>
      <c r="AD68" s="49">
        <f t="shared" si="14"/>
        <v>0.71181866666666671</v>
      </c>
      <c r="AE68" s="49">
        <f t="shared" si="14"/>
        <v>0.71181866666666671</v>
      </c>
      <c r="AF68" s="49">
        <f t="shared" si="14"/>
        <v>0.71181866666666671</v>
      </c>
      <c r="AG68" s="49">
        <f t="shared" si="14"/>
        <v>0.71181866666666671</v>
      </c>
      <c r="AH68" s="49">
        <f t="shared" si="14"/>
        <v>0.71181866666666671</v>
      </c>
      <c r="AI68" s="49">
        <f t="shared" si="14"/>
        <v>0.71181866666666671</v>
      </c>
      <c r="AJ68" s="49">
        <f t="shared" si="14"/>
        <v>0.71181866666666671</v>
      </c>
      <c r="AK68" s="49">
        <f t="shared" si="14"/>
        <v>0.71181866666666671</v>
      </c>
      <c r="AL68" s="49">
        <f t="shared" si="14"/>
        <v>0.71181866666666671</v>
      </c>
      <c r="AM68" s="49">
        <f t="shared" si="14"/>
        <v>0.71181866666666671</v>
      </c>
      <c r="AN68" s="49">
        <f t="shared" si="14"/>
        <v>0.71181866666666671</v>
      </c>
      <c r="AO68" s="49">
        <f t="shared" si="14"/>
        <v>0.71181866666666671</v>
      </c>
      <c r="AP68" s="49">
        <f t="shared" si="14"/>
        <v>0.71181866666666671</v>
      </c>
      <c r="AQ68" s="49">
        <f t="shared" si="14"/>
        <v>0.71181866666666671</v>
      </c>
      <c r="AR68" s="49">
        <f t="shared" si="14"/>
        <v>0.71181866666666671</v>
      </c>
      <c r="AS68" s="49">
        <f t="shared" si="14"/>
        <v>0.71181866666666671</v>
      </c>
      <c r="AT68" s="49">
        <f t="shared" si="14"/>
        <v>0.71181866666666671</v>
      </c>
      <c r="AU68" s="49">
        <f t="shared" si="14"/>
        <v>0.71181866666666671</v>
      </c>
      <c r="AV68" s="49">
        <f t="shared" si="14"/>
        <v>0.71181866666666671</v>
      </c>
      <c r="AW68" s="49">
        <f t="shared" si="14"/>
        <v>0.71181866666666671</v>
      </c>
      <c r="AX68" s="49">
        <f t="shared" si="14"/>
        <v>0.71181866666666671</v>
      </c>
      <c r="AY68" s="49">
        <f t="shared" si="14"/>
        <v>0.71181866666666671</v>
      </c>
      <c r="AZ68" s="49">
        <f t="shared" si="14"/>
        <v>0.71181866666666671</v>
      </c>
      <c r="BA68" s="49">
        <f t="shared" si="14"/>
        <v>0.71181866666666671</v>
      </c>
      <c r="BB68" s="49">
        <f t="shared" si="14"/>
        <v>0.71181866666666671</v>
      </c>
      <c r="BC68" s="49">
        <f t="shared" si="14"/>
        <v>0.71181866666666671</v>
      </c>
      <c r="BD68" s="49">
        <f t="shared" si="14"/>
        <v>0.71181866666666671</v>
      </c>
      <c r="BE68" s="49">
        <f t="shared" si="14"/>
        <v>0.71181866666666671</v>
      </c>
      <c r="BF68" s="49">
        <f t="shared" si="14"/>
        <v>0.71181866666666671</v>
      </c>
      <c r="BG68" s="49">
        <f t="shared" si="14"/>
        <v>0.71181866666666671</v>
      </c>
      <c r="BH68" s="49">
        <f t="shared" si="14"/>
        <v>0.71181866666666671</v>
      </c>
      <c r="BI68" s="49">
        <f t="shared" si="14"/>
        <v>0.71181866666666671</v>
      </c>
      <c r="BJ68" s="49">
        <f t="shared" si="14"/>
        <v>0.71181866666666671</v>
      </c>
      <c r="BK68" s="49">
        <f t="shared" si="14"/>
        <v>0.71181866666666671</v>
      </c>
      <c r="BL68" s="49">
        <f t="shared" si="14"/>
        <v>0.71181866666666671</v>
      </c>
      <c r="BM68" s="49">
        <f t="shared" si="14"/>
        <v>0.71181866666666671</v>
      </c>
      <c r="BN68" s="49"/>
      <c r="BO68" s="49"/>
      <c r="BP68" s="49"/>
      <c r="BQ68" s="49"/>
      <c r="BR68" s="49"/>
    </row>
    <row r="69" spans="1:82" ht="15" customHeight="1" x14ac:dyDescent="0.45">
      <c r="A69" s="51"/>
      <c r="B69" s="84" t="s">
        <v>139</v>
      </c>
      <c r="C69">
        <v>1</v>
      </c>
      <c r="M69" s="49">
        <f t="shared" si="14"/>
        <v>0.73817066666666686</v>
      </c>
      <c r="N69" s="49">
        <f t="shared" si="14"/>
        <v>0.73817066666666686</v>
      </c>
      <c r="O69" s="49">
        <f t="shared" si="14"/>
        <v>0.73817066666666686</v>
      </c>
      <c r="P69" s="49">
        <f t="shared" si="14"/>
        <v>0.73817066666666686</v>
      </c>
      <c r="Q69" s="49">
        <f t="shared" si="14"/>
        <v>0.73817066666666686</v>
      </c>
      <c r="R69" s="49">
        <f t="shared" si="14"/>
        <v>0.73817066666666686</v>
      </c>
      <c r="S69" s="49">
        <f t="shared" si="14"/>
        <v>0.73817066666666686</v>
      </c>
      <c r="T69" s="49">
        <f t="shared" si="14"/>
        <v>0.73817066666666686</v>
      </c>
      <c r="U69" s="49">
        <f t="shared" si="14"/>
        <v>0.73817066666666686</v>
      </c>
      <c r="V69" s="49">
        <f t="shared" si="14"/>
        <v>0.73817066666666686</v>
      </c>
      <c r="W69" s="49">
        <f t="shared" si="14"/>
        <v>0.73817066666666686</v>
      </c>
      <c r="X69" s="49">
        <f t="shared" si="14"/>
        <v>0.73817066666666686</v>
      </c>
      <c r="Y69" s="49">
        <f t="shared" si="14"/>
        <v>0.73817066666666686</v>
      </c>
      <c r="Z69" s="49">
        <f t="shared" si="14"/>
        <v>0.73817066666666686</v>
      </c>
      <c r="AA69" s="49">
        <f t="shared" si="14"/>
        <v>0.73817066666666686</v>
      </c>
      <c r="AB69" s="49">
        <f t="shared" si="14"/>
        <v>0.73817066666666686</v>
      </c>
      <c r="AC69" s="49">
        <f t="shared" si="14"/>
        <v>0.73817066666666686</v>
      </c>
      <c r="AD69" s="49">
        <f t="shared" si="14"/>
        <v>0.73817066666666686</v>
      </c>
      <c r="AE69" s="49">
        <f t="shared" si="14"/>
        <v>0.73817066666666686</v>
      </c>
      <c r="AF69" s="49">
        <f t="shared" si="14"/>
        <v>0.73817066666666686</v>
      </c>
      <c r="AG69" s="49">
        <f t="shared" si="14"/>
        <v>0.73817066666666686</v>
      </c>
      <c r="AH69" s="49">
        <f t="shared" si="14"/>
        <v>0.73817066666666686</v>
      </c>
      <c r="AI69" s="49">
        <f t="shared" si="14"/>
        <v>0.73817066666666686</v>
      </c>
      <c r="AJ69" s="49">
        <f t="shared" si="14"/>
        <v>0.73817066666666686</v>
      </c>
      <c r="AK69" s="49">
        <f t="shared" si="14"/>
        <v>0.73817066666666686</v>
      </c>
      <c r="AL69" s="49">
        <f t="shared" si="14"/>
        <v>0.73817066666666686</v>
      </c>
      <c r="AM69" s="49">
        <f t="shared" si="14"/>
        <v>0.73817066666666686</v>
      </c>
      <c r="AN69" s="49">
        <f t="shared" si="14"/>
        <v>0.73817066666666686</v>
      </c>
      <c r="AO69" s="49">
        <f t="shared" si="14"/>
        <v>0.73817066666666686</v>
      </c>
      <c r="AP69" s="49">
        <f t="shared" si="14"/>
        <v>0.73817066666666686</v>
      </c>
      <c r="AQ69" s="49">
        <f t="shared" si="14"/>
        <v>0.73817066666666686</v>
      </c>
      <c r="AR69" s="49">
        <f t="shared" si="14"/>
        <v>0.73817066666666686</v>
      </c>
      <c r="AS69" s="49">
        <f t="shared" si="14"/>
        <v>0.73817066666666686</v>
      </c>
      <c r="AT69" s="49">
        <f t="shared" si="14"/>
        <v>0.73817066666666686</v>
      </c>
      <c r="AU69" s="49">
        <f t="shared" si="14"/>
        <v>0.73817066666666686</v>
      </c>
      <c r="AV69" s="49">
        <f t="shared" si="14"/>
        <v>0.73817066666666686</v>
      </c>
      <c r="AW69" s="49">
        <f t="shared" si="14"/>
        <v>0.73817066666666686</v>
      </c>
      <c r="AX69" s="49">
        <f t="shared" si="14"/>
        <v>0.73817066666666686</v>
      </c>
      <c r="AY69" s="49">
        <f t="shared" si="14"/>
        <v>0.73817066666666686</v>
      </c>
      <c r="AZ69" s="49">
        <f t="shared" si="14"/>
        <v>0.73817066666666686</v>
      </c>
      <c r="BA69" s="49">
        <f t="shared" si="14"/>
        <v>0.73817066666666686</v>
      </c>
      <c r="BB69" s="49">
        <f t="shared" si="14"/>
        <v>0.73817066666666686</v>
      </c>
      <c r="BC69" s="49">
        <f t="shared" si="14"/>
        <v>0.73817066666666686</v>
      </c>
      <c r="BD69" s="49">
        <f t="shared" si="14"/>
        <v>0.73817066666666686</v>
      </c>
      <c r="BE69" s="49">
        <f t="shared" si="14"/>
        <v>0.73817066666666686</v>
      </c>
      <c r="BF69" s="49">
        <f t="shared" si="14"/>
        <v>0.73817066666666686</v>
      </c>
      <c r="BG69" s="49">
        <f t="shared" si="14"/>
        <v>0.73817066666666686</v>
      </c>
      <c r="BH69" s="49">
        <f t="shared" si="14"/>
        <v>0.73817066666666686</v>
      </c>
      <c r="BI69" s="49">
        <f t="shared" si="14"/>
        <v>0.73817066666666686</v>
      </c>
      <c r="BJ69" s="49">
        <f t="shared" si="14"/>
        <v>0.73817066666666686</v>
      </c>
      <c r="BK69" s="49">
        <f t="shared" si="14"/>
        <v>0.73817066666666686</v>
      </c>
      <c r="BL69" s="49">
        <f t="shared" si="14"/>
        <v>0.73817066666666686</v>
      </c>
      <c r="BM69" s="49">
        <f t="shared" si="14"/>
        <v>0.73817066666666686</v>
      </c>
      <c r="BN69" s="49"/>
      <c r="BO69" s="49"/>
      <c r="BP69" s="49"/>
      <c r="BQ69" s="49"/>
      <c r="BR69" s="49"/>
      <c r="BS69" s="49"/>
    </row>
    <row r="70" spans="1:82" ht="15" customHeight="1" x14ac:dyDescent="0.45">
      <c r="A70" s="51"/>
      <c r="B70" s="84" t="s">
        <v>140</v>
      </c>
      <c r="C70">
        <v>1</v>
      </c>
      <c r="N70" s="49">
        <f t="shared" si="14"/>
        <v>0.76452266666666679</v>
      </c>
      <c r="O70" s="49">
        <f t="shared" si="14"/>
        <v>0.76452266666666679</v>
      </c>
      <c r="P70" s="49">
        <f t="shared" si="14"/>
        <v>0.76452266666666679</v>
      </c>
      <c r="Q70" s="49">
        <f t="shared" si="14"/>
        <v>0.76452266666666679</v>
      </c>
      <c r="R70" s="49">
        <f t="shared" si="14"/>
        <v>0.76452266666666679</v>
      </c>
      <c r="S70" s="49">
        <f t="shared" si="14"/>
        <v>0.76452266666666679</v>
      </c>
      <c r="T70" s="49">
        <f t="shared" si="14"/>
        <v>0.76452266666666679</v>
      </c>
      <c r="U70" s="49">
        <f t="shared" si="14"/>
        <v>0.76452266666666679</v>
      </c>
      <c r="V70" s="49">
        <f t="shared" si="14"/>
        <v>0.76452266666666679</v>
      </c>
      <c r="W70" s="49">
        <f t="shared" si="14"/>
        <v>0.76452266666666679</v>
      </c>
      <c r="X70" s="49">
        <f t="shared" si="14"/>
        <v>0.76452266666666679</v>
      </c>
      <c r="Y70" s="49">
        <f t="shared" si="14"/>
        <v>0.76452266666666679</v>
      </c>
      <c r="Z70" s="49">
        <f t="shared" si="14"/>
        <v>0.76452266666666679</v>
      </c>
      <c r="AA70" s="49">
        <f t="shared" si="14"/>
        <v>0.76452266666666679</v>
      </c>
      <c r="AB70" s="49">
        <f t="shared" si="14"/>
        <v>0.76452266666666679</v>
      </c>
      <c r="AC70" s="49">
        <f t="shared" si="14"/>
        <v>0.76452266666666679</v>
      </c>
      <c r="AD70" s="49">
        <f t="shared" si="14"/>
        <v>0.76452266666666679</v>
      </c>
      <c r="AE70" s="49">
        <f t="shared" si="14"/>
        <v>0.76452266666666679</v>
      </c>
      <c r="AF70" s="49">
        <f t="shared" si="14"/>
        <v>0.76452266666666679</v>
      </c>
      <c r="AG70" s="49">
        <f t="shared" si="14"/>
        <v>0.76452266666666679</v>
      </c>
      <c r="AH70" s="49">
        <f t="shared" si="14"/>
        <v>0.76452266666666679</v>
      </c>
      <c r="AI70" s="49">
        <f t="shared" si="14"/>
        <v>0.76452266666666679</v>
      </c>
      <c r="AJ70" s="49">
        <f t="shared" si="14"/>
        <v>0.76452266666666679</v>
      </c>
      <c r="AK70" s="49">
        <f t="shared" si="14"/>
        <v>0.76452266666666679</v>
      </c>
      <c r="AL70" s="49">
        <f t="shared" si="14"/>
        <v>0.76452266666666679</v>
      </c>
      <c r="AM70" s="49">
        <f t="shared" si="14"/>
        <v>0.76452266666666679</v>
      </c>
      <c r="AN70" s="49">
        <f t="shared" si="14"/>
        <v>0.76452266666666679</v>
      </c>
      <c r="AO70" s="49">
        <f t="shared" si="14"/>
        <v>0.76452266666666679</v>
      </c>
      <c r="AP70" s="49">
        <f t="shared" si="14"/>
        <v>0.76452266666666679</v>
      </c>
      <c r="AQ70" s="49">
        <f t="shared" si="14"/>
        <v>0.76452266666666679</v>
      </c>
      <c r="AR70" s="49">
        <f t="shared" si="14"/>
        <v>0.76452266666666679</v>
      </c>
      <c r="AS70" s="49">
        <f t="shared" si="14"/>
        <v>0.76452266666666679</v>
      </c>
      <c r="AT70" s="49">
        <f t="shared" si="14"/>
        <v>0.76452266666666679</v>
      </c>
      <c r="AU70" s="49">
        <f t="shared" si="14"/>
        <v>0.76452266666666679</v>
      </c>
      <c r="AV70" s="49">
        <f t="shared" si="14"/>
        <v>0.76452266666666679</v>
      </c>
      <c r="AW70" s="49">
        <f t="shared" si="14"/>
        <v>0.76452266666666679</v>
      </c>
      <c r="AX70" s="49">
        <f t="shared" si="14"/>
        <v>0.76452266666666679</v>
      </c>
      <c r="AY70" s="49">
        <f t="shared" si="14"/>
        <v>0.76452266666666679</v>
      </c>
      <c r="AZ70" s="49">
        <f t="shared" si="14"/>
        <v>0.76452266666666679</v>
      </c>
      <c r="BA70" s="49">
        <f t="shared" si="14"/>
        <v>0.76452266666666679</v>
      </c>
      <c r="BB70" s="49">
        <f t="shared" si="14"/>
        <v>0.76452266666666679</v>
      </c>
      <c r="BC70" s="49">
        <f t="shared" si="14"/>
        <v>0.76452266666666679</v>
      </c>
      <c r="BD70" s="49">
        <f t="shared" si="14"/>
        <v>0.76452266666666679</v>
      </c>
      <c r="BE70" s="49">
        <f t="shared" si="14"/>
        <v>0.76452266666666679</v>
      </c>
      <c r="BF70" s="49">
        <f t="shared" si="14"/>
        <v>0.76452266666666679</v>
      </c>
      <c r="BG70" s="49">
        <f t="shared" si="14"/>
        <v>0.76452266666666679</v>
      </c>
      <c r="BH70" s="49">
        <f t="shared" si="14"/>
        <v>0.76452266666666679</v>
      </c>
      <c r="BI70" s="49">
        <f t="shared" si="14"/>
        <v>0.76452266666666679</v>
      </c>
      <c r="BJ70" s="49">
        <f t="shared" si="14"/>
        <v>0.76452266666666679</v>
      </c>
      <c r="BK70" s="49">
        <f t="shared" si="14"/>
        <v>0.76452266666666679</v>
      </c>
      <c r="BL70" s="49">
        <f t="shared" si="14"/>
        <v>0.76452266666666679</v>
      </c>
      <c r="BM70" s="49">
        <f t="shared" si="14"/>
        <v>0.76452266666666679</v>
      </c>
      <c r="BN70" s="49"/>
      <c r="BO70" s="49"/>
      <c r="BP70" s="49"/>
      <c r="BQ70" s="49"/>
      <c r="BR70" s="49"/>
      <c r="BS70" s="49"/>
      <c r="BT70" s="49"/>
    </row>
    <row r="71" spans="1:82" ht="15" customHeight="1" x14ac:dyDescent="0.45">
      <c r="A71" s="51"/>
      <c r="B71" s="84" t="s">
        <v>141</v>
      </c>
      <c r="C71">
        <v>1</v>
      </c>
      <c r="O71" s="49">
        <f t="shared" si="14"/>
        <v>0.79087466666666684</v>
      </c>
      <c r="P71" s="49">
        <f t="shared" si="14"/>
        <v>0.79087466666666684</v>
      </c>
      <c r="Q71" s="49">
        <f t="shared" si="14"/>
        <v>0.79087466666666684</v>
      </c>
      <c r="R71" s="49">
        <f t="shared" si="14"/>
        <v>0.79087466666666684</v>
      </c>
      <c r="S71" s="49">
        <f t="shared" si="14"/>
        <v>0.79087466666666684</v>
      </c>
      <c r="T71" s="49">
        <f t="shared" si="14"/>
        <v>0.79087466666666684</v>
      </c>
      <c r="U71" s="49">
        <f t="shared" si="14"/>
        <v>0.79087466666666684</v>
      </c>
      <c r="V71" s="49">
        <f t="shared" si="14"/>
        <v>0.79087466666666684</v>
      </c>
      <c r="W71" s="49">
        <f t="shared" si="14"/>
        <v>0.79087466666666684</v>
      </c>
      <c r="X71" s="49">
        <f t="shared" si="14"/>
        <v>0.79087466666666684</v>
      </c>
      <c r="Y71" s="49">
        <f t="shared" si="14"/>
        <v>0.79087466666666684</v>
      </c>
      <c r="Z71" s="49">
        <f t="shared" si="14"/>
        <v>0.79087466666666684</v>
      </c>
      <c r="AA71" s="49">
        <f t="shared" si="14"/>
        <v>0.79087466666666684</v>
      </c>
      <c r="AB71" s="49">
        <f t="shared" si="14"/>
        <v>0.79087466666666684</v>
      </c>
      <c r="AC71" s="49">
        <f t="shared" si="14"/>
        <v>0.79087466666666684</v>
      </c>
      <c r="AD71" s="49">
        <f t="shared" si="14"/>
        <v>0.79087466666666684</v>
      </c>
      <c r="AE71" s="49">
        <f t="shared" si="14"/>
        <v>0.79087466666666684</v>
      </c>
      <c r="AF71" s="49">
        <f t="shared" si="14"/>
        <v>0.79087466666666684</v>
      </c>
      <c r="AG71" s="49">
        <f t="shared" si="14"/>
        <v>0.79087466666666684</v>
      </c>
      <c r="AH71" s="49">
        <f t="shared" si="14"/>
        <v>0.79087466666666684</v>
      </c>
      <c r="AI71" s="49">
        <f t="shared" si="14"/>
        <v>0.79087466666666684</v>
      </c>
      <c r="AJ71" s="49">
        <f t="shared" si="14"/>
        <v>0.79087466666666684</v>
      </c>
      <c r="AK71" s="49">
        <f t="shared" si="14"/>
        <v>0.79087466666666684</v>
      </c>
      <c r="AL71" s="49">
        <f t="shared" si="14"/>
        <v>0.79087466666666684</v>
      </c>
      <c r="AM71" s="49">
        <f t="shared" si="14"/>
        <v>0.79087466666666684</v>
      </c>
      <c r="AN71" s="49">
        <f t="shared" ref="AN71:BM71" si="15">IF(AN$2=$B71,AN$57/AN$59,AM71)</f>
        <v>0.79087466666666684</v>
      </c>
      <c r="AO71" s="49">
        <f t="shared" si="15"/>
        <v>0.79087466666666684</v>
      </c>
      <c r="AP71" s="49">
        <f t="shared" si="15"/>
        <v>0.79087466666666684</v>
      </c>
      <c r="AQ71" s="49">
        <f t="shared" si="15"/>
        <v>0.79087466666666684</v>
      </c>
      <c r="AR71" s="49">
        <f t="shared" si="15"/>
        <v>0.79087466666666684</v>
      </c>
      <c r="AS71" s="49">
        <f t="shared" si="15"/>
        <v>0.79087466666666684</v>
      </c>
      <c r="AT71" s="49">
        <f t="shared" si="15"/>
        <v>0.79087466666666684</v>
      </c>
      <c r="AU71" s="49">
        <f t="shared" si="15"/>
        <v>0.79087466666666684</v>
      </c>
      <c r="AV71" s="49">
        <f t="shared" si="15"/>
        <v>0.79087466666666684</v>
      </c>
      <c r="AW71" s="49">
        <f t="shared" si="15"/>
        <v>0.79087466666666684</v>
      </c>
      <c r="AX71" s="49">
        <f t="shared" si="15"/>
        <v>0.79087466666666684</v>
      </c>
      <c r="AY71" s="49">
        <f t="shared" si="15"/>
        <v>0.79087466666666684</v>
      </c>
      <c r="AZ71" s="49">
        <f t="shared" si="15"/>
        <v>0.79087466666666684</v>
      </c>
      <c r="BA71" s="49">
        <f t="shared" si="15"/>
        <v>0.79087466666666684</v>
      </c>
      <c r="BB71" s="49">
        <f t="shared" si="15"/>
        <v>0.79087466666666684</v>
      </c>
      <c r="BC71" s="49">
        <f t="shared" si="15"/>
        <v>0.79087466666666684</v>
      </c>
      <c r="BD71" s="49">
        <f t="shared" si="15"/>
        <v>0.79087466666666684</v>
      </c>
      <c r="BE71" s="49">
        <f t="shared" si="15"/>
        <v>0.79087466666666684</v>
      </c>
      <c r="BF71" s="49">
        <f t="shared" si="15"/>
        <v>0.79087466666666684</v>
      </c>
      <c r="BG71" s="49">
        <f t="shared" si="15"/>
        <v>0.79087466666666684</v>
      </c>
      <c r="BH71" s="49">
        <f t="shared" si="15"/>
        <v>0.79087466666666684</v>
      </c>
      <c r="BI71" s="49">
        <f t="shared" si="15"/>
        <v>0.79087466666666684</v>
      </c>
      <c r="BJ71" s="49">
        <f t="shared" si="15"/>
        <v>0.79087466666666684</v>
      </c>
      <c r="BK71" s="49">
        <f t="shared" si="15"/>
        <v>0.79087466666666684</v>
      </c>
      <c r="BL71" s="49">
        <f t="shared" si="15"/>
        <v>0.79087466666666684</v>
      </c>
      <c r="BM71" s="49">
        <f t="shared" si="15"/>
        <v>0.79087466666666684</v>
      </c>
      <c r="BN71" s="49"/>
      <c r="BO71" s="49"/>
      <c r="BP71" s="49"/>
      <c r="BQ71" s="49"/>
      <c r="BR71" s="49"/>
      <c r="BS71" s="49"/>
      <c r="BT71" s="49"/>
      <c r="BU71" s="49"/>
    </row>
    <row r="72" spans="1:82" ht="15" customHeight="1" x14ac:dyDescent="0.45">
      <c r="A72" s="51"/>
      <c r="B72" s="84" t="s">
        <v>142</v>
      </c>
      <c r="C72">
        <v>1</v>
      </c>
      <c r="P72" s="49">
        <f t="shared" ref="P72:BM76" si="16">IF(P$2=$B72,P$57/P$59,O72)</f>
        <v>0.81722666666666677</v>
      </c>
      <c r="Q72" s="49">
        <f t="shared" si="16"/>
        <v>0.81722666666666677</v>
      </c>
      <c r="R72" s="49">
        <f t="shared" si="16"/>
        <v>0.81722666666666677</v>
      </c>
      <c r="S72" s="49">
        <f t="shared" si="16"/>
        <v>0.81722666666666677</v>
      </c>
      <c r="T72" s="49">
        <f t="shared" si="16"/>
        <v>0.81722666666666677</v>
      </c>
      <c r="U72" s="49">
        <f t="shared" si="16"/>
        <v>0.81722666666666677</v>
      </c>
      <c r="V72" s="49">
        <f t="shared" si="16"/>
        <v>0.81722666666666677</v>
      </c>
      <c r="W72" s="49">
        <f t="shared" si="16"/>
        <v>0.81722666666666677</v>
      </c>
      <c r="X72" s="49">
        <f t="shared" si="16"/>
        <v>0.81722666666666677</v>
      </c>
      <c r="Y72" s="49">
        <f t="shared" si="16"/>
        <v>0.81722666666666677</v>
      </c>
      <c r="Z72" s="49">
        <f t="shared" si="16"/>
        <v>0.81722666666666677</v>
      </c>
      <c r="AA72" s="49">
        <f t="shared" si="16"/>
        <v>0.81722666666666677</v>
      </c>
      <c r="AB72" s="49">
        <f t="shared" si="16"/>
        <v>0.81722666666666677</v>
      </c>
      <c r="AC72" s="49">
        <f t="shared" si="16"/>
        <v>0.81722666666666677</v>
      </c>
      <c r="AD72" s="49">
        <f t="shared" si="16"/>
        <v>0.81722666666666677</v>
      </c>
      <c r="AE72" s="49">
        <f t="shared" si="16"/>
        <v>0.81722666666666677</v>
      </c>
      <c r="AF72" s="49">
        <f t="shared" si="16"/>
        <v>0.81722666666666677</v>
      </c>
      <c r="AG72" s="49">
        <f t="shared" si="16"/>
        <v>0.81722666666666677</v>
      </c>
      <c r="AH72" s="49">
        <f t="shared" si="16"/>
        <v>0.81722666666666677</v>
      </c>
      <c r="AI72" s="49">
        <f t="shared" si="16"/>
        <v>0.81722666666666677</v>
      </c>
      <c r="AJ72" s="49">
        <f t="shared" si="16"/>
        <v>0.81722666666666677</v>
      </c>
      <c r="AK72" s="49">
        <f t="shared" si="16"/>
        <v>0.81722666666666677</v>
      </c>
      <c r="AL72" s="49">
        <f t="shared" si="16"/>
        <v>0.81722666666666677</v>
      </c>
      <c r="AM72" s="49">
        <f t="shared" si="16"/>
        <v>0.81722666666666677</v>
      </c>
      <c r="AN72" s="49">
        <f t="shared" si="16"/>
        <v>0.81722666666666677</v>
      </c>
      <c r="AO72" s="49">
        <f t="shared" si="16"/>
        <v>0.81722666666666677</v>
      </c>
      <c r="AP72" s="49">
        <f t="shared" si="16"/>
        <v>0.81722666666666677</v>
      </c>
      <c r="AQ72" s="49">
        <f t="shared" si="16"/>
        <v>0.81722666666666677</v>
      </c>
      <c r="AR72" s="49">
        <f t="shared" si="16"/>
        <v>0.81722666666666677</v>
      </c>
      <c r="AS72" s="49">
        <f t="shared" si="16"/>
        <v>0.81722666666666677</v>
      </c>
      <c r="AT72" s="49">
        <f t="shared" si="16"/>
        <v>0.81722666666666677</v>
      </c>
      <c r="AU72" s="49">
        <f t="shared" si="16"/>
        <v>0.81722666666666677</v>
      </c>
      <c r="AV72" s="49">
        <f t="shared" si="16"/>
        <v>0.81722666666666677</v>
      </c>
      <c r="AW72" s="49">
        <f t="shared" si="16"/>
        <v>0.81722666666666677</v>
      </c>
      <c r="AX72" s="49">
        <f t="shared" si="16"/>
        <v>0.81722666666666677</v>
      </c>
      <c r="AY72" s="49">
        <f t="shared" si="16"/>
        <v>0.81722666666666677</v>
      </c>
      <c r="AZ72" s="49">
        <f t="shared" si="16"/>
        <v>0.81722666666666677</v>
      </c>
      <c r="BA72" s="49">
        <f t="shared" si="16"/>
        <v>0.81722666666666677</v>
      </c>
      <c r="BB72" s="49">
        <f t="shared" si="16"/>
        <v>0.81722666666666677</v>
      </c>
      <c r="BC72" s="49">
        <f t="shared" si="16"/>
        <v>0.81722666666666677</v>
      </c>
      <c r="BD72" s="49">
        <f t="shared" si="16"/>
        <v>0.81722666666666677</v>
      </c>
      <c r="BE72" s="49">
        <f t="shared" si="16"/>
        <v>0.81722666666666677</v>
      </c>
      <c r="BF72" s="49">
        <f t="shared" si="16"/>
        <v>0.81722666666666677</v>
      </c>
      <c r="BG72" s="49">
        <f t="shared" si="16"/>
        <v>0.81722666666666677</v>
      </c>
      <c r="BH72" s="49">
        <f t="shared" si="16"/>
        <v>0.81722666666666677</v>
      </c>
      <c r="BI72" s="49">
        <f t="shared" si="16"/>
        <v>0.81722666666666677</v>
      </c>
      <c r="BJ72" s="49">
        <f t="shared" si="16"/>
        <v>0.81722666666666677</v>
      </c>
      <c r="BK72" s="49">
        <f t="shared" si="16"/>
        <v>0.81722666666666677</v>
      </c>
      <c r="BL72" s="49">
        <f t="shared" si="16"/>
        <v>0.81722666666666677</v>
      </c>
      <c r="BM72" s="49">
        <f t="shared" si="16"/>
        <v>0.81722666666666677</v>
      </c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82" ht="15" customHeight="1" x14ac:dyDescent="0.45">
      <c r="A73" s="51"/>
      <c r="B73" s="84" t="s">
        <v>143</v>
      </c>
      <c r="C73">
        <v>1</v>
      </c>
      <c r="Q73" s="49">
        <f t="shared" si="16"/>
        <v>0.84357866666666681</v>
      </c>
      <c r="R73" s="49">
        <f t="shared" si="16"/>
        <v>0.84357866666666681</v>
      </c>
      <c r="S73" s="49">
        <f t="shared" si="16"/>
        <v>0.84357866666666681</v>
      </c>
      <c r="T73" s="49">
        <f t="shared" si="16"/>
        <v>0.84357866666666681</v>
      </c>
      <c r="U73" s="49">
        <f t="shared" si="16"/>
        <v>0.84357866666666681</v>
      </c>
      <c r="V73" s="49">
        <f t="shared" si="16"/>
        <v>0.84357866666666681</v>
      </c>
      <c r="W73" s="49">
        <f t="shared" si="16"/>
        <v>0.84357866666666681</v>
      </c>
      <c r="X73" s="49">
        <f t="shared" si="16"/>
        <v>0.84357866666666681</v>
      </c>
      <c r="Y73" s="49">
        <f t="shared" si="16"/>
        <v>0.84357866666666681</v>
      </c>
      <c r="Z73" s="49">
        <f t="shared" si="16"/>
        <v>0.84357866666666681</v>
      </c>
      <c r="AA73" s="49">
        <f t="shared" si="16"/>
        <v>0.84357866666666681</v>
      </c>
      <c r="AB73" s="49">
        <f t="shared" si="16"/>
        <v>0.84357866666666681</v>
      </c>
      <c r="AC73" s="49">
        <f t="shared" si="16"/>
        <v>0.84357866666666681</v>
      </c>
      <c r="AD73" s="49">
        <f t="shared" si="16"/>
        <v>0.84357866666666681</v>
      </c>
      <c r="AE73" s="49">
        <f t="shared" si="16"/>
        <v>0.84357866666666681</v>
      </c>
      <c r="AF73" s="49">
        <f t="shared" si="16"/>
        <v>0.84357866666666681</v>
      </c>
      <c r="AG73" s="49">
        <f t="shared" si="16"/>
        <v>0.84357866666666681</v>
      </c>
      <c r="AH73" s="49">
        <f t="shared" si="16"/>
        <v>0.84357866666666681</v>
      </c>
      <c r="AI73" s="49">
        <f t="shared" si="16"/>
        <v>0.84357866666666681</v>
      </c>
      <c r="AJ73" s="49">
        <f t="shared" si="16"/>
        <v>0.84357866666666681</v>
      </c>
      <c r="AK73" s="49">
        <f t="shared" si="16"/>
        <v>0.84357866666666681</v>
      </c>
      <c r="AL73" s="49">
        <f t="shared" si="16"/>
        <v>0.84357866666666681</v>
      </c>
      <c r="AM73" s="49">
        <f t="shared" si="16"/>
        <v>0.84357866666666681</v>
      </c>
      <c r="AN73" s="49">
        <f t="shared" si="16"/>
        <v>0.84357866666666681</v>
      </c>
      <c r="AO73" s="49">
        <f t="shared" si="16"/>
        <v>0.84357866666666681</v>
      </c>
      <c r="AP73" s="49">
        <f t="shared" si="16"/>
        <v>0.84357866666666681</v>
      </c>
      <c r="AQ73" s="49">
        <f t="shared" si="16"/>
        <v>0.84357866666666681</v>
      </c>
      <c r="AR73" s="49">
        <f t="shared" si="16"/>
        <v>0.84357866666666681</v>
      </c>
      <c r="AS73" s="49">
        <f t="shared" si="16"/>
        <v>0.84357866666666681</v>
      </c>
      <c r="AT73" s="49">
        <f t="shared" si="16"/>
        <v>0.84357866666666681</v>
      </c>
      <c r="AU73" s="49">
        <f t="shared" si="16"/>
        <v>0.84357866666666681</v>
      </c>
      <c r="AV73" s="49">
        <f t="shared" si="16"/>
        <v>0.84357866666666681</v>
      </c>
      <c r="AW73" s="49">
        <f t="shared" si="16"/>
        <v>0.84357866666666681</v>
      </c>
      <c r="AX73" s="49">
        <f t="shared" si="16"/>
        <v>0.84357866666666681</v>
      </c>
      <c r="AY73" s="49">
        <f t="shared" si="16"/>
        <v>0.84357866666666681</v>
      </c>
      <c r="AZ73" s="49">
        <f t="shared" si="16"/>
        <v>0.84357866666666681</v>
      </c>
      <c r="BA73" s="49">
        <f t="shared" si="16"/>
        <v>0.84357866666666681</v>
      </c>
      <c r="BB73" s="49">
        <f t="shared" si="16"/>
        <v>0.84357866666666681</v>
      </c>
      <c r="BC73" s="49">
        <f t="shared" si="16"/>
        <v>0.84357866666666681</v>
      </c>
      <c r="BD73" s="49">
        <f t="shared" si="16"/>
        <v>0.84357866666666681</v>
      </c>
      <c r="BE73" s="49">
        <f t="shared" si="16"/>
        <v>0.84357866666666681</v>
      </c>
      <c r="BF73" s="49">
        <f t="shared" si="16"/>
        <v>0.84357866666666681</v>
      </c>
      <c r="BG73" s="49">
        <f t="shared" si="16"/>
        <v>0.84357866666666681</v>
      </c>
      <c r="BH73" s="49">
        <f t="shared" si="16"/>
        <v>0.84357866666666681</v>
      </c>
      <c r="BI73" s="49">
        <f t="shared" si="16"/>
        <v>0.84357866666666681</v>
      </c>
      <c r="BJ73" s="49">
        <f t="shared" si="16"/>
        <v>0.84357866666666681</v>
      </c>
      <c r="BK73" s="49">
        <f t="shared" si="16"/>
        <v>0.84357866666666681</v>
      </c>
      <c r="BL73" s="49">
        <f t="shared" si="16"/>
        <v>0.84357866666666681</v>
      </c>
      <c r="BM73" s="49">
        <f t="shared" si="16"/>
        <v>0.84357866666666681</v>
      </c>
      <c r="BN73" s="49"/>
      <c r="BO73" s="49"/>
      <c r="BP73" s="49"/>
      <c r="BQ73" s="49"/>
      <c r="BR73" s="49"/>
      <c r="BS73" s="49"/>
      <c r="BT73" s="49"/>
      <c r="BU73" s="49"/>
      <c r="BV73" s="49"/>
      <c r="BW73" s="49"/>
    </row>
    <row r="74" spans="1:82" ht="15" customHeight="1" x14ac:dyDescent="0.45">
      <c r="A74" s="51"/>
      <c r="B74" s="84" t="s">
        <v>344</v>
      </c>
      <c r="C74">
        <f>C62+1</f>
        <v>2</v>
      </c>
      <c r="R74" s="49">
        <f t="shared" si="16"/>
        <v>0.89109093333333356</v>
      </c>
      <c r="S74" s="49">
        <f t="shared" si="16"/>
        <v>0.89109093333333356</v>
      </c>
      <c r="T74" s="49">
        <f t="shared" si="16"/>
        <v>0.89109093333333356</v>
      </c>
      <c r="U74" s="49">
        <f t="shared" si="16"/>
        <v>0.89109093333333356</v>
      </c>
      <c r="V74" s="49">
        <f t="shared" si="16"/>
        <v>0.89109093333333356</v>
      </c>
      <c r="W74" s="49">
        <f t="shared" si="16"/>
        <v>0.89109093333333356</v>
      </c>
      <c r="X74" s="49">
        <f t="shared" si="16"/>
        <v>0.89109093333333356</v>
      </c>
      <c r="Y74" s="49">
        <f t="shared" si="16"/>
        <v>0.89109093333333356</v>
      </c>
      <c r="Z74" s="49">
        <f t="shared" si="16"/>
        <v>0.89109093333333356</v>
      </c>
      <c r="AA74" s="49">
        <f t="shared" si="16"/>
        <v>0.89109093333333356</v>
      </c>
      <c r="AB74" s="49">
        <f t="shared" si="16"/>
        <v>0.89109093333333356</v>
      </c>
      <c r="AC74" s="49">
        <f t="shared" si="16"/>
        <v>0.89109093333333356</v>
      </c>
      <c r="AD74" s="49">
        <f t="shared" si="16"/>
        <v>0.89109093333333356</v>
      </c>
      <c r="AE74" s="49">
        <f t="shared" si="16"/>
        <v>0.89109093333333356</v>
      </c>
      <c r="AF74" s="49">
        <f t="shared" si="16"/>
        <v>0.89109093333333356</v>
      </c>
      <c r="AG74" s="49">
        <f t="shared" si="16"/>
        <v>0.89109093333333356</v>
      </c>
      <c r="AH74" s="49">
        <f t="shared" si="16"/>
        <v>0.89109093333333356</v>
      </c>
      <c r="AI74" s="49">
        <f t="shared" si="16"/>
        <v>0.89109093333333356</v>
      </c>
      <c r="AJ74" s="49">
        <f t="shared" si="16"/>
        <v>0.89109093333333356</v>
      </c>
      <c r="AK74" s="49">
        <f t="shared" si="16"/>
        <v>0.89109093333333356</v>
      </c>
      <c r="AL74" s="49">
        <f t="shared" si="16"/>
        <v>0.89109093333333356</v>
      </c>
      <c r="AM74" s="49">
        <f t="shared" si="16"/>
        <v>0.89109093333333356</v>
      </c>
      <c r="AN74" s="49">
        <f t="shared" si="16"/>
        <v>0.89109093333333356</v>
      </c>
      <c r="AO74" s="49">
        <f t="shared" si="16"/>
        <v>0.89109093333333356</v>
      </c>
      <c r="AP74" s="49">
        <f t="shared" si="16"/>
        <v>0.89109093333333356</v>
      </c>
      <c r="AQ74" s="49">
        <f t="shared" si="16"/>
        <v>0.89109093333333356</v>
      </c>
      <c r="AR74" s="49">
        <f t="shared" si="16"/>
        <v>0.89109093333333356</v>
      </c>
      <c r="AS74" s="49">
        <f t="shared" si="16"/>
        <v>0.89109093333333356</v>
      </c>
      <c r="AT74" s="49">
        <f t="shared" si="16"/>
        <v>0.89109093333333356</v>
      </c>
      <c r="AU74" s="49">
        <f t="shared" si="16"/>
        <v>0.89109093333333356</v>
      </c>
      <c r="AV74" s="49">
        <f t="shared" si="16"/>
        <v>0.89109093333333356</v>
      </c>
      <c r="AW74" s="49">
        <f t="shared" si="16"/>
        <v>0.89109093333333356</v>
      </c>
      <c r="AX74" s="49">
        <f t="shared" si="16"/>
        <v>0.89109093333333356</v>
      </c>
      <c r="AY74" s="49">
        <f t="shared" si="16"/>
        <v>0.89109093333333356</v>
      </c>
      <c r="AZ74" s="49">
        <f t="shared" si="16"/>
        <v>0.89109093333333356</v>
      </c>
      <c r="BA74" s="49">
        <f t="shared" si="16"/>
        <v>0.89109093333333356</v>
      </c>
      <c r="BB74" s="49">
        <f t="shared" si="16"/>
        <v>0.89109093333333356</v>
      </c>
      <c r="BC74" s="49">
        <f t="shared" si="16"/>
        <v>0.89109093333333356</v>
      </c>
      <c r="BD74" s="49">
        <f t="shared" si="16"/>
        <v>0.89109093333333356</v>
      </c>
      <c r="BE74" s="49">
        <f t="shared" si="16"/>
        <v>0.89109093333333356</v>
      </c>
      <c r="BF74" s="49">
        <f t="shared" si="16"/>
        <v>0.89109093333333356</v>
      </c>
      <c r="BG74" s="49">
        <f t="shared" si="16"/>
        <v>0.89109093333333356</v>
      </c>
      <c r="BH74" s="49">
        <f t="shared" si="16"/>
        <v>0.89109093333333356</v>
      </c>
      <c r="BI74" s="49">
        <f t="shared" si="16"/>
        <v>0.89109093333333356</v>
      </c>
      <c r="BJ74" s="49">
        <f t="shared" si="16"/>
        <v>0.89109093333333356</v>
      </c>
      <c r="BK74" s="49">
        <f t="shared" si="16"/>
        <v>0.89109093333333356</v>
      </c>
      <c r="BL74" s="49">
        <f t="shared" si="16"/>
        <v>0.89109093333333356</v>
      </c>
      <c r="BM74" s="49">
        <f t="shared" si="16"/>
        <v>0.89109093333333356</v>
      </c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</row>
    <row r="75" spans="1:82" ht="15" customHeight="1" x14ac:dyDescent="0.45">
      <c r="A75" s="51"/>
      <c r="B75" s="84" t="s">
        <v>345</v>
      </c>
      <c r="C75">
        <f t="shared" ref="C75:C121" si="17">C63+1</f>
        <v>2</v>
      </c>
      <c r="S75" s="49">
        <f t="shared" si="16"/>
        <v>0.89109093333333356</v>
      </c>
      <c r="T75" s="49">
        <f t="shared" si="16"/>
        <v>0.89109093333333356</v>
      </c>
      <c r="U75" s="49">
        <f t="shared" si="16"/>
        <v>0.89109093333333356</v>
      </c>
      <c r="V75" s="49">
        <f t="shared" si="16"/>
        <v>0.89109093333333356</v>
      </c>
      <c r="W75" s="49">
        <f t="shared" si="16"/>
        <v>0.89109093333333356</v>
      </c>
      <c r="X75" s="49">
        <f t="shared" si="16"/>
        <v>0.89109093333333356</v>
      </c>
      <c r="Y75" s="49">
        <f t="shared" si="16"/>
        <v>0.89109093333333356</v>
      </c>
      <c r="Z75" s="49">
        <f t="shared" si="16"/>
        <v>0.89109093333333356</v>
      </c>
      <c r="AA75" s="49">
        <f t="shared" si="16"/>
        <v>0.89109093333333356</v>
      </c>
      <c r="AB75" s="49">
        <f t="shared" si="16"/>
        <v>0.89109093333333356</v>
      </c>
      <c r="AC75" s="49">
        <f t="shared" si="16"/>
        <v>0.89109093333333356</v>
      </c>
      <c r="AD75" s="49">
        <f t="shared" si="16"/>
        <v>0.89109093333333356</v>
      </c>
      <c r="AE75" s="49">
        <f t="shared" si="16"/>
        <v>0.89109093333333356</v>
      </c>
      <c r="AF75" s="49">
        <f t="shared" si="16"/>
        <v>0.89109093333333356</v>
      </c>
      <c r="AG75" s="49">
        <f t="shared" si="16"/>
        <v>0.89109093333333356</v>
      </c>
      <c r="AH75" s="49">
        <f t="shared" si="16"/>
        <v>0.89109093333333356</v>
      </c>
      <c r="AI75" s="49">
        <f t="shared" si="16"/>
        <v>0.89109093333333356</v>
      </c>
      <c r="AJ75" s="49">
        <f t="shared" si="16"/>
        <v>0.89109093333333356</v>
      </c>
      <c r="AK75" s="49">
        <f t="shared" si="16"/>
        <v>0.89109093333333356</v>
      </c>
      <c r="AL75" s="49">
        <f t="shared" si="16"/>
        <v>0.89109093333333356</v>
      </c>
      <c r="AM75" s="49">
        <f t="shared" si="16"/>
        <v>0.89109093333333356</v>
      </c>
      <c r="AN75" s="49">
        <f t="shared" si="16"/>
        <v>0.89109093333333356</v>
      </c>
      <c r="AO75" s="49">
        <f t="shared" si="16"/>
        <v>0.89109093333333356</v>
      </c>
      <c r="AP75" s="49">
        <f t="shared" si="16"/>
        <v>0.89109093333333356</v>
      </c>
      <c r="AQ75" s="49">
        <f t="shared" si="16"/>
        <v>0.89109093333333356</v>
      </c>
      <c r="AR75" s="49">
        <f t="shared" si="16"/>
        <v>0.89109093333333356</v>
      </c>
      <c r="AS75" s="49">
        <f t="shared" si="16"/>
        <v>0.89109093333333356</v>
      </c>
      <c r="AT75" s="49">
        <f t="shared" si="16"/>
        <v>0.89109093333333356</v>
      </c>
      <c r="AU75" s="49">
        <f t="shared" si="16"/>
        <v>0.89109093333333356</v>
      </c>
      <c r="AV75" s="49">
        <f t="shared" si="16"/>
        <v>0.89109093333333356</v>
      </c>
      <c r="AW75" s="49">
        <f t="shared" si="16"/>
        <v>0.89109093333333356</v>
      </c>
      <c r="AX75" s="49">
        <f t="shared" si="16"/>
        <v>0.89109093333333356</v>
      </c>
      <c r="AY75" s="49">
        <f t="shared" si="16"/>
        <v>0.89109093333333356</v>
      </c>
      <c r="AZ75" s="49">
        <f t="shared" si="16"/>
        <v>0.89109093333333356</v>
      </c>
      <c r="BA75" s="49">
        <f t="shared" si="16"/>
        <v>0.89109093333333356</v>
      </c>
      <c r="BB75" s="49">
        <f t="shared" si="16"/>
        <v>0.89109093333333356</v>
      </c>
      <c r="BC75" s="49">
        <f t="shared" si="16"/>
        <v>0.89109093333333356</v>
      </c>
      <c r="BD75" s="49">
        <f t="shared" si="16"/>
        <v>0.89109093333333356</v>
      </c>
      <c r="BE75" s="49">
        <f t="shared" si="16"/>
        <v>0.89109093333333356</v>
      </c>
      <c r="BF75" s="49">
        <f t="shared" si="16"/>
        <v>0.89109093333333356</v>
      </c>
      <c r="BG75" s="49">
        <f t="shared" si="16"/>
        <v>0.89109093333333356</v>
      </c>
      <c r="BH75" s="49">
        <f t="shared" si="16"/>
        <v>0.89109093333333356</v>
      </c>
      <c r="BI75" s="49">
        <f t="shared" si="16"/>
        <v>0.89109093333333356</v>
      </c>
      <c r="BJ75" s="49">
        <f t="shared" si="16"/>
        <v>0.89109093333333356</v>
      </c>
      <c r="BK75" s="49">
        <f t="shared" si="16"/>
        <v>0.89109093333333356</v>
      </c>
      <c r="BL75" s="49">
        <f t="shared" si="16"/>
        <v>0.89109093333333356</v>
      </c>
      <c r="BM75" s="49">
        <f t="shared" si="16"/>
        <v>0.89109093333333356</v>
      </c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</row>
    <row r="76" spans="1:82" ht="15" customHeight="1" x14ac:dyDescent="0.45">
      <c r="A76" s="51"/>
      <c r="B76" s="84" t="s">
        <v>346</v>
      </c>
      <c r="C76">
        <f t="shared" si="17"/>
        <v>2</v>
      </c>
      <c r="T76" s="49">
        <f t="shared" si="16"/>
        <v>0.89109093333333356</v>
      </c>
      <c r="U76" s="49">
        <f t="shared" si="16"/>
        <v>0.89109093333333356</v>
      </c>
      <c r="V76" s="49">
        <f t="shared" si="16"/>
        <v>0.89109093333333356</v>
      </c>
      <c r="W76" s="49">
        <f t="shared" si="16"/>
        <v>0.89109093333333356</v>
      </c>
      <c r="X76" s="49">
        <f t="shared" si="16"/>
        <v>0.89109093333333356</v>
      </c>
      <c r="Y76" s="49">
        <f t="shared" si="16"/>
        <v>0.89109093333333356</v>
      </c>
      <c r="Z76" s="49">
        <f t="shared" si="16"/>
        <v>0.89109093333333356</v>
      </c>
      <c r="AA76" s="49">
        <f t="shared" si="16"/>
        <v>0.89109093333333356</v>
      </c>
      <c r="AB76" s="49">
        <f t="shared" si="16"/>
        <v>0.89109093333333356</v>
      </c>
      <c r="AC76" s="49">
        <f t="shared" si="16"/>
        <v>0.89109093333333356</v>
      </c>
      <c r="AD76" s="49">
        <f t="shared" si="16"/>
        <v>0.89109093333333356</v>
      </c>
      <c r="AE76" s="49">
        <f t="shared" si="16"/>
        <v>0.89109093333333356</v>
      </c>
      <c r="AF76" s="49">
        <f t="shared" si="16"/>
        <v>0.89109093333333356</v>
      </c>
      <c r="AG76" s="49">
        <f t="shared" si="16"/>
        <v>0.89109093333333356</v>
      </c>
      <c r="AH76" s="49">
        <f t="shared" si="16"/>
        <v>0.89109093333333356</v>
      </c>
      <c r="AI76" s="49">
        <f t="shared" si="16"/>
        <v>0.89109093333333356</v>
      </c>
      <c r="AJ76" s="49">
        <f t="shared" si="16"/>
        <v>0.89109093333333356</v>
      </c>
      <c r="AK76" s="49">
        <f t="shared" si="16"/>
        <v>0.89109093333333356</v>
      </c>
      <c r="AL76" s="49">
        <f t="shared" si="16"/>
        <v>0.89109093333333356</v>
      </c>
      <c r="AM76" s="49">
        <f t="shared" si="16"/>
        <v>0.89109093333333356</v>
      </c>
      <c r="AN76" s="49">
        <f t="shared" si="16"/>
        <v>0.89109093333333356</v>
      </c>
      <c r="AO76" s="49">
        <f t="shared" si="16"/>
        <v>0.89109093333333356</v>
      </c>
      <c r="AP76" s="49">
        <f t="shared" si="16"/>
        <v>0.89109093333333356</v>
      </c>
      <c r="AQ76" s="49">
        <f t="shared" si="16"/>
        <v>0.89109093333333356</v>
      </c>
      <c r="AR76" s="49">
        <f t="shared" si="16"/>
        <v>0.89109093333333356</v>
      </c>
      <c r="AS76" s="49">
        <f t="shared" ref="AS76:BM76" si="18">IF(AS$2=$B76,AS$57/AS$59,AR76)</f>
        <v>0.89109093333333356</v>
      </c>
      <c r="AT76" s="49">
        <f t="shared" si="18"/>
        <v>0.89109093333333356</v>
      </c>
      <c r="AU76" s="49">
        <f t="shared" si="18"/>
        <v>0.89109093333333356</v>
      </c>
      <c r="AV76" s="49">
        <f t="shared" si="18"/>
        <v>0.89109093333333356</v>
      </c>
      <c r="AW76" s="49">
        <f t="shared" si="18"/>
        <v>0.89109093333333356</v>
      </c>
      <c r="AX76" s="49">
        <f t="shared" si="18"/>
        <v>0.89109093333333356</v>
      </c>
      <c r="AY76" s="49">
        <f t="shared" si="18"/>
        <v>0.89109093333333356</v>
      </c>
      <c r="AZ76" s="49">
        <f t="shared" si="18"/>
        <v>0.89109093333333356</v>
      </c>
      <c r="BA76" s="49">
        <f t="shared" si="18"/>
        <v>0.89109093333333356</v>
      </c>
      <c r="BB76" s="49">
        <f t="shared" si="18"/>
        <v>0.89109093333333356</v>
      </c>
      <c r="BC76" s="49">
        <f t="shared" si="18"/>
        <v>0.89109093333333356</v>
      </c>
      <c r="BD76" s="49">
        <f t="shared" si="18"/>
        <v>0.89109093333333356</v>
      </c>
      <c r="BE76" s="49">
        <f t="shared" si="18"/>
        <v>0.89109093333333356</v>
      </c>
      <c r="BF76" s="49">
        <f t="shared" si="18"/>
        <v>0.89109093333333356</v>
      </c>
      <c r="BG76" s="49">
        <f t="shared" si="18"/>
        <v>0.89109093333333356</v>
      </c>
      <c r="BH76" s="49">
        <f t="shared" si="18"/>
        <v>0.89109093333333356</v>
      </c>
      <c r="BI76" s="49">
        <f t="shared" si="18"/>
        <v>0.89109093333333356</v>
      </c>
      <c r="BJ76" s="49">
        <f t="shared" si="18"/>
        <v>0.89109093333333356</v>
      </c>
      <c r="BK76" s="49">
        <f t="shared" si="18"/>
        <v>0.89109093333333356</v>
      </c>
      <c r="BL76" s="49">
        <f t="shared" si="18"/>
        <v>0.89109093333333356</v>
      </c>
      <c r="BM76" s="49">
        <f t="shared" si="18"/>
        <v>0.89109093333333356</v>
      </c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</row>
    <row r="77" spans="1:82" ht="15" customHeight="1" x14ac:dyDescent="0.45">
      <c r="A77" s="51"/>
      <c r="B77" s="84" t="s">
        <v>347</v>
      </c>
      <c r="C77">
        <f t="shared" si="17"/>
        <v>2</v>
      </c>
      <c r="U77" s="49">
        <f t="shared" ref="U77:BM81" si="19">IF(U$2=$B77,U$57/U$59,T77)</f>
        <v>0.89109093333333356</v>
      </c>
      <c r="V77" s="49">
        <f t="shared" si="19"/>
        <v>0.89109093333333356</v>
      </c>
      <c r="W77" s="49">
        <f t="shared" si="19"/>
        <v>0.89109093333333356</v>
      </c>
      <c r="X77" s="49">
        <f t="shared" si="19"/>
        <v>0.89109093333333356</v>
      </c>
      <c r="Y77" s="49">
        <f t="shared" si="19"/>
        <v>0.89109093333333356</v>
      </c>
      <c r="Z77" s="49">
        <f t="shared" si="19"/>
        <v>0.89109093333333356</v>
      </c>
      <c r="AA77" s="49">
        <f t="shared" si="19"/>
        <v>0.89109093333333356</v>
      </c>
      <c r="AB77" s="49">
        <f t="shared" si="19"/>
        <v>0.89109093333333356</v>
      </c>
      <c r="AC77" s="49">
        <f t="shared" si="19"/>
        <v>0.89109093333333356</v>
      </c>
      <c r="AD77" s="49">
        <f t="shared" si="19"/>
        <v>0.89109093333333356</v>
      </c>
      <c r="AE77" s="49">
        <f t="shared" si="19"/>
        <v>0.89109093333333356</v>
      </c>
      <c r="AF77" s="49">
        <f t="shared" si="19"/>
        <v>0.89109093333333356</v>
      </c>
      <c r="AG77" s="49">
        <f t="shared" si="19"/>
        <v>0.89109093333333356</v>
      </c>
      <c r="AH77" s="49">
        <f t="shared" si="19"/>
        <v>0.89109093333333356</v>
      </c>
      <c r="AI77" s="49">
        <f t="shared" si="19"/>
        <v>0.89109093333333356</v>
      </c>
      <c r="AJ77" s="49">
        <f t="shared" si="19"/>
        <v>0.89109093333333356</v>
      </c>
      <c r="AK77" s="49">
        <f t="shared" si="19"/>
        <v>0.89109093333333356</v>
      </c>
      <c r="AL77" s="49">
        <f t="shared" si="19"/>
        <v>0.89109093333333356</v>
      </c>
      <c r="AM77" s="49">
        <f t="shared" si="19"/>
        <v>0.89109093333333356</v>
      </c>
      <c r="AN77" s="49">
        <f t="shared" si="19"/>
        <v>0.89109093333333356</v>
      </c>
      <c r="AO77" s="49">
        <f t="shared" si="19"/>
        <v>0.89109093333333356</v>
      </c>
      <c r="AP77" s="49">
        <f t="shared" si="19"/>
        <v>0.89109093333333356</v>
      </c>
      <c r="AQ77" s="49">
        <f t="shared" si="19"/>
        <v>0.89109093333333356</v>
      </c>
      <c r="AR77" s="49">
        <f t="shared" si="19"/>
        <v>0.89109093333333356</v>
      </c>
      <c r="AS77" s="49">
        <f t="shared" si="19"/>
        <v>0.89109093333333356</v>
      </c>
      <c r="AT77" s="49">
        <f t="shared" si="19"/>
        <v>0.89109093333333356</v>
      </c>
      <c r="AU77" s="49">
        <f t="shared" si="19"/>
        <v>0.89109093333333356</v>
      </c>
      <c r="AV77" s="49">
        <f t="shared" si="19"/>
        <v>0.89109093333333356</v>
      </c>
      <c r="AW77" s="49">
        <f t="shared" si="19"/>
        <v>0.89109093333333356</v>
      </c>
      <c r="AX77" s="49">
        <f t="shared" si="19"/>
        <v>0.89109093333333356</v>
      </c>
      <c r="AY77" s="49">
        <f t="shared" si="19"/>
        <v>0.89109093333333356</v>
      </c>
      <c r="AZ77" s="49">
        <f t="shared" si="19"/>
        <v>0.89109093333333356</v>
      </c>
      <c r="BA77" s="49">
        <f t="shared" si="19"/>
        <v>0.89109093333333356</v>
      </c>
      <c r="BB77" s="49">
        <f t="shared" si="19"/>
        <v>0.89109093333333356</v>
      </c>
      <c r="BC77" s="49">
        <f t="shared" si="19"/>
        <v>0.89109093333333356</v>
      </c>
      <c r="BD77" s="49">
        <f t="shared" si="19"/>
        <v>0.89109093333333356</v>
      </c>
      <c r="BE77" s="49">
        <f t="shared" si="19"/>
        <v>0.89109093333333356</v>
      </c>
      <c r="BF77" s="49">
        <f t="shared" si="19"/>
        <v>0.89109093333333356</v>
      </c>
      <c r="BG77" s="49">
        <f t="shared" si="19"/>
        <v>0.89109093333333356</v>
      </c>
      <c r="BH77" s="49">
        <f t="shared" si="19"/>
        <v>0.89109093333333356</v>
      </c>
      <c r="BI77" s="49">
        <f t="shared" si="19"/>
        <v>0.89109093333333356</v>
      </c>
      <c r="BJ77" s="49">
        <f t="shared" si="19"/>
        <v>0.89109093333333356</v>
      </c>
      <c r="BK77" s="49">
        <f t="shared" si="19"/>
        <v>0.89109093333333356</v>
      </c>
      <c r="BL77" s="49">
        <f t="shared" si="19"/>
        <v>0.89109093333333356</v>
      </c>
      <c r="BM77" s="49">
        <f t="shared" si="19"/>
        <v>0.89109093333333356</v>
      </c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</row>
    <row r="78" spans="1:82" ht="15" customHeight="1" x14ac:dyDescent="0.45">
      <c r="A78" s="51"/>
      <c r="B78" s="84" t="s">
        <v>348</v>
      </c>
      <c r="C78">
        <f t="shared" si="17"/>
        <v>2</v>
      </c>
      <c r="V78" s="49">
        <f t="shared" si="19"/>
        <v>0.89109093333333356</v>
      </c>
      <c r="W78" s="49">
        <f t="shared" si="19"/>
        <v>0.89109093333333356</v>
      </c>
      <c r="X78" s="49">
        <f t="shared" si="19"/>
        <v>0.89109093333333356</v>
      </c>
      <c r="Y78" s="49">
        <f t="shared" si="19"/>
        <v>0.89109093333333356</v>
      </c>
      <c r="Z78" s="49">
        <f t="shared" si="19"/>
        <v>0.89109093333333356</v>
      </c>
      <c r="AA78" s="49">
        <f t="shared" si="19"/>
        <v>0.89109093333333356</v>
      </c>
      <c r="AB78" s="49">
        <f t="shared" si="19"/>
        <v>0.89109093333333356</v>
      </c>
      <c r="AC78" s="49">
        <f t="shared" si="19"/>
        <v>0.89109093333333356</v>
      </c>
      <c r="AD78" s="49">
        <f t="shared" si="19"/>
        <v>0.89109093333333356</v>
      </c>
      <c r="AE78" s="49">
        <f t="shared" si="19"/>
        <v>0.89109093333333356</v>
      </c>
      <c r="AF78" s="49">
        <f t="shared" si="19"/>
        <v>0.89109093333333356</v>
      </c>
      <c r="AG78" s="49">
        <f t="shared" si="19"/>
        <v>0.89109093333333356</v>
      </c>
      <c r="AH78" s="49">
        <f t="shared" si="19"/>
        <v>0.89109093333333356</v>
      </c>
      <c r="AI78" s="49">
        <f t="shared" si="19"/>
        <v>0.89109093333333356</v>
      </c>
      <c r="AJ78" s="49">
        <f t="shared" si="19"/>
        <v>0.89109093333333356</v>
      </c>
      <c r="AK78" s="49">
        <f t="shared" si="19"/>
        <v>0.89109093333333356</v>
      </c>
      <c r="AL78" s="49">
        <f t="shared" si="19"/>
        <v>0.89109093333333356</v>
      </c>
      <c r="AM78" s="49">
        <f t="shared" si="19"/>
        <v>0.89109093333333356</v>
      </c>
      <c r="AN78" s="49">
        <f t="shared" si="19"/>
        <v>0.89109093333333356</v>
      </c>
      <c r="AO78" s="49">
        <f t="shared" si="19"/>
        <v>0.89109093333333356</v>
      </c>
      <c r="AP78" s="49">
        <f t="shared" si="19"/>
        <v>0.89109093333333356</v>
      </c>
      <c r="AQ78" s="49">
        <f t="shared" si="19"/>
        <v>0.89109093333333356</v>
      </c>
      <c r="AR78" s="49">
        <f t="shared" si="19"/>
        <v>0.89109093333333356</v>
      </c>
      <c r="AS78" s="49">
        <f t="shared" si="19"/>
        <v>0.89109093333333356</v>
      </c>
      <c r="AT78" s="49">
        <f t="shared" si="19"/>
        <v>0.89109093333333356</v>
      </c>
      <c r="AU78" s="49">
        <f t="shared" si="19"/>
        <v>0.89109093333333356</v>
      </c>
      <c r="AV78" s="49">
        <f t="shared" si="19"/>
        <v>0.89109093333333356</v>
      </c>
      <c r="AW78" s="49">
        <f t="shared" si="19"/>
        <v>0.89109093333333356</v>
      </c>
      <c r="AX78" s="49">
        <f t="shared" si="19"/>
        <v>0.89109093333333356</v>
      </c>
      <c r="AY78" s="49">
        <f t="shared" si="19"/>
        <v>0.89109093333333356</v>
      </c>
      <c r="AZ78" s="49">
        <f t="shared" si="19"/>
        <v>0.89109093333333356</v>
      </c>
      <c r="BA78" s="49">
        <f t="shared" si="19"/>
        <v>0.89109093333333356</v>
      </c>
      <c r="BB78" s="49">
        <f t="shared" si="19"/>
        <v>0.89109093333333356</v>
      </c>
      <c r="BC78" s="49">
        <f t="shared" si="19"/>
        <v>0.89109093333333356</v>
      </c>
      <c r="BD78" s="49">
        <f t="shared" si="19"/>
        <v>0.89109093333333356</v>
      </c>
      <c r="BE78" s="49">
        <f t="shared" si="19"/>
        <v>0.89109093333333356</v>
      </c>
      <c r="BF78" s="49">
        <f t="shared" si="19"/>
        <v>0.89109093333333356</v>
      </c>
      <c r="BG78" s="49">
        <f t="shared" si="19"/>
        <v>0.89109093333333356</v>
      </c>
      <c r="BH78" s="49">
        <f t="shared" si="19"/>
        <v>0.89109093333333356</v>
      </c>
      <c r="BI78" s="49">
        <f t="shared" si="19"/>
        <v>0.89109093333333356</v>
      </c>
      <c r="BJ78" s="49">
        <f t="shared" si="19"/>
        <v>0.89109093333333356</v>
      </c>
      <c r="BK78" s="49">
        <f t="shared" si="19"/>
        <v>0.89109093333333356</v>
      </c>
      <c r="BL78" s="49">
        <f t="shared" si="19"/>
        <v>0.89109093333333356</v>
      </c>
      <c r="BM78" s="49">
        <f t="shared" si="19"/>
        <v>0.89109093333333356</v>
      </c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</row>
    <row r="79" spans="1:82" ht="15" customHeight="1" x14ac:dyDescent="0.45">
      <c r="A79" s="51"/>
      <c r="B79" s="84" t="s">
        <v>349</v>
      </c>
      <c r="C79">
        <f t="shared" si="17"/>
        <v>2</v>
      </c>
      <c r="W79" s="49">
        <f t="shared" si="19"/>
        <v>0.91876053333333352</v>
      </c>
      <c r="X79" s="49">
        <f t="shared" si="19"/>
        <v>0.91876053333333352</v>
      </c>
      <c r="Y79" s="49">
        <f t="shared" si="19"/>
        <v>0.91876053333333352</v>
      </c>
      <c r="Z79" s="49">
        <f t="shared" si="19"/>
        <v>0.91876053333333352</v>
      </c>
      <c r="AA79" s="49">
        <f t="shared" si="19"/>
        <v>0.91876053333333352</v>
      </c>
      <c r="AB79" s="49">
        <f t="shared" si="19"/>
        <v>0.91876053333333352</v>
      </c>
      <c r="AC79" s="49">
        <f t="shared" si="19"/>
        <v>0.91876053333333352</v>
      </c>
      <c r="AD79" s="49">
        <f t="shared" si="19"/>
        <v>0.91876053333333352</v>
      </c>
      <c r="AE79" s="49">
        <f t="shared" si="19"/>
        <v>0.91876053333333352</v>
      </c>
      <c r="AF79" s="49">
        <f t="shared" si="19"/>
        <v>0.91876053333333352</v>
      </c>
      <c r="AG79" s="49">
        <f t="shared" si="19"/>
        <v>0.91876053333333352</v>
      </c>
      <c r="AH79" s="49">
        <f t="shared" si="19"/>
        <v>0.91876053333333352</v>
      </c>
      <c r="AI79" s="49">
        <f t="shared" si="19"/>
        <v>0.91876053333333352</v>
      </c>
      <c r="AJ79" s="49">
        <f t="shared" si="19"/>
        <v>0.91876053333333352</v>
      </c>
      <c r="AK79" s="49">
        <f t="shared" si="19"/>
        <v>0.91876053333333352</v>
      </c>
      <c r="AL79" s="49">
        <f t="shared" si="19"/>
        <v>0.91876053333333352</v>
      </c>
      <c r="AM79" s="49">
        <f t="shared" si="19"/>
        <v>0.91876053333333352</v>
      </c>
      <c r="AN79" s="49">
        <f t="shared" si="19"/>
        <v>0.91876053333333352</v>
      </c>
      <c r="AO79" s="49">
        <f t="shared" si="19"/>
        <v>0.91876053333333352</v>
      </c>
      <c r="AP79" s="49">
        <f t="shared" si="19"/>
        <v>0.91876053333333352</v>
      </c>
      <c r="AQ79" s="49">
        <f t="shared" si="19"/>
        <v>0.91876053333333352</v>
      </c>
      <c r="AR79" s="49">
        <f t="shared" si="19"/>
        <v>0.91876053333333352</v>
      </c>
      <c r="AS79" s="49">
        <f t="shared" si="19"/>
        <v>0.91876053333333352</v>
      </c>
      <c r="AT79" s="49">
        <f t="shared" si="19"/>
        <v>0.91876053333333352</v>
      </c>
      <c r="AU79" s="49">
        <f t="shared" si="19"/>
        <v>0.91876053333333352</v>
      </c>
      <c r="AV79" s="49">
        <f t="shared" si="19"/>
        <v>0.91876053333333352</v>
      </c>
      <c r="AW79" s="49">
        <f t="shared" si="19"/>
        <v>0.91876053333333352</v>
      </c>
      <c r="AX79" s="49">
        <f t="shared" si="19"/>
        <v>0.91876053333333352</v>
      </c>
      <c r="AY79" s="49">
        <f t="shared" si="19"/>
        <v>0.91876053333333352</v>
      </c>
      <c r="AZ79" s="49">
        <f t="shared" si="19"/>
        <v>0.91876053333333352</v>
      </c>
      <c r="BA79" s="49">
        <f t="shared" si="19"/>
        <v>0.91876053333333352</v>
      </c>
      <c r="BB79" s="49">
        <f t="shared" si="19"/>
        <v>0.91876053333333352</v>
      </c>
      <c r="BC79" s="49">
        <f t="shared" si="19"/>
        <v>0.91876053333333352</v>
      </c>
      <c r="BD79" s="49">
        <f t="shared" si="19"/>
        <v>0.91876053333333352</v>
      </c>
      <c r="BE79" s="49">
        <f t="shared" si="19"/>
        <v>0.91876053333333352</v>
      </c>
      <c r="BF79" s="49">
        <f t="shared" si="19"/>
        <v>0.91876053333333352</v>
      </c>
      <c r="BG79" s="49">
        <f t="shared" si="19"/>
        <v>0.91876053333333352</v>
      </c>
      <c r="BH79" s="49">
        <f t="shared" si="19"/>
        <v>0.91876053333333352</v>
      </c>
      <c r="BI79" s="49">
        <f t="shared" si="19"/>
        <v>0.91876053333333352</v>
      </c>
      <c r="BJ79" s="49">
        <f t="shared" si="19"/>
        <v>0.91876053333333352</v>
      </c>
      <c r="BK79" s="49">
        <f t="shared" si="19"/>
        <v>0.91876053333333352</v>
      </c>
      <c r="BL79" s="49">
        <f t="shared" si="19"/>
        <v>0.91876053333333352</v>
      </c>
      <c r="BM79" s="49">
        <f t="shared" si="19"/>
        <v>0.91876053333333352</v>
      </c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</row>
    <row r="80" spans="1:82" ht="15" customHeight="1" x14ac:dyDescent="0.45">
      <c r="A80" s="51"/>
      <c r="B80" s="84" t="s">
        <v>350</v>
      </c>
      <c r="C80">
        <f t="shared" si="17"/>
        <v>2</v>
      </c>
      <c r="X80" s="49">
        <f t="shared" si="19"/>
        <v>0.91876053333333352</v>
      </c>
      <c r="Y80" s="49">
        <f t="shared" si="19"/>
        <v>0.91876053333333352</v>
      </c>
      <c r="Z80" s="49">
        <f t="shared" si="19"/>
        <v>0.91876053333333352</v>
      </c>
      <c r="AA80" s="49">
        <f t="shared" si="19"/>
        <v>0.91876053333333352</v>
      </c>
      <c r="AB80" s="49">
        <f t="shared" si="19"/>
        <v>0.91876053333333352</v>
      </c>
      <c r="AC80" s="49">
        <f t="shared" si="19"/>
        <v>0.91876053333333352</v>
      </c>
      <c r="AD80" s="49">
        <f t="shared" si="19"/>
        <v>0.91876053333333352</v>
      </c>
      <c r="AE80" s="49">
        <f t="shared" si="19"/>
        <v>0.91876053333333352</v>
      </c>
      <c r="AF80" s="49">
        <f t="shared" si="19"/>
        <v>0.91876053333333352</v>
      </c>
      <c r="AG80" s="49">
        <f t="shared" si="19"/>
        <v>0.91876053333333352</v>
      </c>
      <c r="AH80" s="49">
        <f t="shared" si="19"/>
        <v>0.91876053333333352</v>
      </c>
      <c r="AI80" s="49">
        <f t="shared" si="19"/>
        <v>0.91876053333333352</v>
      </c>
      <c r="AJ80" s="49">
        <f t="shared" si="19"/>
        <v>0.91876053333333352</v>
      </c>
      <c r="AK80" s="49">
        <f t="shared" si="19"/>
        <v>0.91876053333333352</v>
      </c>
      <c r="AL80" s="49">
        <f t="shared" si="19"/>
        <v>0.91876053333333352</v>
      </c>
      <c r="AM80" s="49">
        <f t="shared" si="19"/>
        <v>0.91876053333333352</v>
      </c>
      <c r="AN80" s="49">
        <f t="shared" si="19"/>
        <v>0.91876053333333352</v>
      </c>
      <c r="AO80" s="49">
        <f t="shared" si="19"/>
        <v>0.91876053333333352</v>
      </c>
      <c r="AP80" s="49">
        <f t="shared" si="19"/>
        <v>0.91876053333333352</v>
      </c>
      <c r="AQ80" s="49">
        <f t="shared" si="19"/>
        <v>0.91876053333333352</v>
      </c>
      <c r="AR80" s="49">
        <f t="shared" si="19"/>
        <v>0.91876053333333352</v>
      </c>
      <c r="AS80" s="49">
        <f t="shared" si="19"/>
        <v>0.91876053333333352</v>
      </c>
      <c r="AT80" s="49">
        <f t="shared" si="19"/>
        <v>0.91876053333333352</v>
      </c>
      <c r="AU80" s="49">
        <f t="shared" si="19"/>
        <v>0.91876053333333352</v>
      </c>
      <c r="AV80" s="49">
        <f t="shared" si="19"/>
        <v>0.91876053333333352</v>
      </c>
      <c r="AW80" s="49">
        <f t="shared" si="19"/>
        <v>0.91876053333333352</v>
      </c>
      <c r="AX80" s="49">
        <f t="shared" si="19"/>
        <v>0.91876053333333352</v>
      </c>
      <c r="AY80" s="49">
        <f t="shared" si="19"/>
        <v>0.91876053333333352</v>
      </c>
      <c r="AZ80" s="49">
        <f t="shared" si="19"/>
        <v>0.91876053333333352</v>
      </c>
      <c r="BA80" s="49">
        <f t="shared" si="19"/>
        <v>0.91876053333333352</v>
      </c>
      <c r="BB80" s="49">
        <f t="shared" si="19"/>
        <v>0.91876053333333352</v>
      </c>
      <c r="BC80" s="49">
        <f t="shared" si="19"/>
        <v>0.91876053333333352</v>
      </c>
      <c r="BD80" s="49">
        <f t="shared" si="19"/>
        <v>0.91876053333333352</v>
      </c>
      <c r="BE80" s="49">
        <f t="shared" si="19"/>
        <v>0.91876053333333352</v>
      </c>
      <c r="BF80" s="49">
        <f t="shared" si="19"/>
        <v>0.91876053333333352</v>
      </c>
      <c r="BG80" s="49">
        <f t="shared" si="19"/>
        <v>0.91876053333333352</v>
      </c>
      <c r="BH80" s="49">
        <f t="shared" si="19"/>
        <v>0.91876053333333352</v>
      </c>
      <c r="BI80" s="49">
        <f t="shared" si="19"/>
        <v>0.91876053333333352</v>
      </c>
      <c r="BJ80" s="49">
        <f t="shared" si="19"/>
        <v>0.91876053333333352</v>
      </c>
      <c r="BK80" s="49">
        <f t="shared" si="19"/>
        <v>0.91876053333333352</v>
      </c>
      <c r="BL80" s="49">
        <f t="shared" si="19"/>
        <v>0.91876053333333352</v>
      </c>
      <c r="BM80" s="49">
        <f t="shared" si="19"/>
        <v>0.91876053333333352</v>
      </c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</row>
    <row r="81" spans="1:98" ht="15" customHeight="1" x14ac:dyDescent="0.45">
      <c r="A81" s="51"/>
      <c r="B81" s="84" t="s">
        <v>351</v>
      </c>
      <c r="C81">
        <f t="shared" si="17"/>
        <v>2</v>
      </c>
      <c r="Y81" s="49">
        <f t="shared" si="19"/>
        <v>0.91876053333333352</v>
      </c>
      <c r="Z81" s="49">
        <f t="shared" si="19"/>
        <v>0.91876053333333352</v>
      </c>
      <c r="AA81" s="49">
        <f t="shared" si="19"/>
        <v>0.91876053333333352</v>
      </c>
      <c r="AB81" s="49">
        <f t="shared" si="19"/>
        <v>0.91876053333333352</v>
      </c>
      <c r="AC81" s="49">
        <f t="shared" si="19"/>
        <v>0.91876053333333352</v>
      </c>
      <c r="AD81" s="49">
        <f t="shared" si="19"/>
        <v>0.91876053333333352</v>
      </c>
      <c r="AE81" s="49">
        <f t="shared" si="19"/>
        <v>0.91876053333333352</v>
      </c>
      <c r="AF81" s="49">
        <f t="shared" si="19"/>
        <v>0.91876053333333352</v>
      </c>
      <c r="AG81" s="49">
        <f t="shared" si="19"/>
        <v>0.91876053333333352</v>
      </c>
      <c r="AH81" s="49">
        <f t="shared" si="19"/>
        <v>0.91876053333333352</v>
      </c>
      <c r="AI81" s="49">
        <f t="shared" si="19"/>
        <v>0.91876053333333352</v>
      </c>
      <c r="AJ81" s="49">
        <f t="shared" si="19"/>
        <v>0.91876053333333352</v>
      </c>
      <c r="AK81" s="49">
        <f t="shared" si="19"/>
        <v>0.91876053333333352</v>
      </c>
      <c r="AL81" s="49">
        <f t="shared" si="19"/>
        <v>0.91876053333333352</v>
      </c>
      <c r="AM81" s="49">
        <f t="shared" si="19"/>
        <v>0.91876053333333352</v>
      </c>
      <c r="AN81" s="49">
        <f t="shared" si="19"/>
        <v>0.91876053333333352</v>
      </c>
      <c r="AO81" s="49">
        <f t="shared" si="19"/>
        <v>0.91876053333333352</v>
      </c>
      <c r="AP81" s="49">
        <f t="shared" si="19"/>
        <v>0.91876053333333352</v>
      </c>
      <c r="AQ81" s="49">
        <f t="shared" si="19"/>
        <v>0.91876053333333352</v>
      </c>
      <c r="AR81" s="49">
        <f t="shared" si="19"/>
        <v>0.91876053333333352</v>
      </c>
      <c r="AS81" s="49">
        <f t="shared" si="19"/>
        <v>0.91876053333333352</v>
      </c>
      <c r="AT81" s="49">
        <f t="shared" si="19"/>
        <v>0.91876053333333352</v>
      </c>
      <c r="AU81" s="49">
        <f t="shared" si="19"/>
        <v>0.91876053333333352</v>
      </c>
      <c r="AV81" s="49">
        <f t="shared" si="19"/>
        <v>0.91876053333333352</v>
      </c>
      <c r="AW81" s="49">
        <f t="shared" si="19"/>
        <v>0.91876053333333352</v>
      </c>
      <c r="AX81" s="49">
        <f t="shared" ref="AX81:BM81" si="20">IF(AX$2=$B81,AX$57/AX$59,AW81)</f>
        <v>0.91876053333333352</v>
      </c>
      <c r="AY81" s="49">
        <f t="shared" si="20"/>
        <v>0.91876053333333352</v>
      </c>
      <c r="AZ81" s="49">
        <f t="shared" si="20"/>
        <v>0.91876053333333352</v>
      </c>
      <c r="BA81" s="49">
        <f t="shared" si="20"/>
        <v>0.91876053333333352</v>
      </c>
      <c r="BB81" s="49">
        <f t="shared" si="20"/>
        <v>0.91876053333333352</v>
      </c>
      <c r="BC81" s="49">
        <f t="shared" si="20"/>
        <v>0.91876053333333352</v>
      </c>
      <c r="BD81" s="49">
        <f t="shared" si="20"/>
        <v>0.91876053333333352</v>
      </c>
      <c r="BE81" s="49">
        <f t="shared" si="20"/>
        <v>0.91876053333333352</v>
      </c>
      <c r="BF81" s="49">
        <f t="shared" si="20"/>
        <v>0.91876053333333352</v>
      </c>
      <c r="BG81" s="49">
        <f t="shared" si="20"/>
        <v>0.91876053333333352</v>
      </c>
      <c r="BH81" s="49">
        <f t="shared" si="20"/>
        <v>0.91876053333333352</v>
      </c>
      <c r="BI81" s="49">
        <f t="shared" si="20"/>
        <v>0.91876053333333352</v>
      </c>
      <c r="BJ81" s="49">
        <f t="shared" si="20"/>
        <v>0.91876053333333352</v>
      </c>
      <c r="BK81" s="49">
        <f t="shared" si="20"/>
        <v>0.91876053333333352</v>
      </c>
      <c r="BL81" s="49">
        <f t="shared" si="20"/>
        <v>0.91876053333333352</v>
      </c>
      <c r="BM81" s="49">
        <f t="shared" si="20"/>
        <v>0.91876053333333352</v>
      </c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</row>
    <row r="82" spans="1:98" ht="15" customHeight="1" x14ac:dyDescent="0.45">
      <c r="A82" s="51"/>
      <c r="B82" s="84" t="s">
        <v>352</v>
      </c>
      <c r="C82">
        <f t="shared" si="17"/>
        <v>2</v>
      </c>
      <c r="Z82" s="49">
        <f t="shared" ref="Z82:BM86" si="21">IF(Z$2=$B82,Z$57/Z$59,Y82)</f>
        <v>0.91876053333333352</v>
      </c>
      <c r="AA82" s="49">
        <f t="shared" si="21"/>
        <v>0.91876053333333352</v>
      </c>
      <c r="AB82" s="49">
        <f t="shared" si="21"/>
        <v>0.91876053333333352</v>
      </c>
      <c r="AC82" s="49">
        <f t="shared" si="21"/>
        <v>0.91876053333333352</v>
      </c>
      <c r="AD82" s="49">
        <f t="shared" si="21"/>
        <v>0.91876053333333352</v>
      </c>
      <c r="AE82" s="49">
        <f t="shared" si="21"/>
        <v>0.91876053333333352</v>
      </c>
      <c r="AF82" s="49">
        <f t="shared" si="21"/>
        <v>0.91876053333333352</v>
      </c>
      <c r="AG82" s="49">
        <f t="shared" si="21"/>
        <v>0.91876053333333352</v>
      </c>
      <c r="AH82" s="49">
        <f t="shared" si="21"/>
        <v>0.91876053333333352</v>
      </c>
      <c r="AI82" s="49">
        <f t="shared" si="21"/>
        <v>0.91876053333333352</v>
      </c>
      <c r="AJ82" s="49">
        <f t="shared" si="21"/>
        <v>0.91876053333333352</v>
      </c>
      <c r="AK82" s="49">
        <f t="shared" si="21"/>
        <v>0.91876053333333352</v>
      </c>
      <c r="AL82" s="49">
        <f t="shared" si="21"/>
        <v>0.91876053333333352</v>
      </c>
      <c r="AM82" s="49">
        <f t="shared" si="21"/>
        <v>0.91876053333333352</v>
      </c>
      <c r="AN82" s="49">
        <f t="shared" si="21"/>
        <v>0.91876053333333352</v>
      </c>
      <c r="AO82" s="49">
        <f t="shared" si="21"/>
        <v>0.91876053333333352</v>
      </c>
      <c r="AP82" s="49">
        <f t="shared" si="21"/>
        <v>0.91876053333333352</v>
      </c>
      <c r="AQ82" s="49">
        <f t="shared" si="21"/>
        <v>0.91876053333333352</v>
      </c>
      <c r="AR82" s="49">
        <f t="shared" si="21"/>
        <v>0.91876053333333352</v>
      </c>
      <c r="AS82" s="49">
        <f t="shared" si="21"/>
        <v>0.91876053333333352</v>
      </c>
      <c r="AT82" s="49">
        <f t="shared" si="21"/>
        <v>0.91876053333333352</v>
      </c>
      <c r="AU82" s="49">
        <f t="shared" si="21"/>
        <v>0.91876053333333352</v>
      </c>
      <c r="AV82" s="49">
        <f t="shared" si="21"/>
        <v>0.91876053333333352</v>
      </c>
      <c r="AW82" s="49">
        <f t="shared" si="21"/>
        <v>0.91876053333333352</v>
      </c>
      <c r="AX82" s="49">
        <f t="shared" si="21"/>
        <v>0.91876053333333352</v>
      </c>
      <c r="AY82" s="49">
        <f t="shared" si="21"/>
        <v>0.91876053333333352</v>
      </c>
      <c r="AZ82" s="49">
        <f t="shared" si="21"/>
        <v>0.91876053333333352</v>
      </c>
      <c r="BA82" s="49">
        <f t="shared" si="21"/>
        <v>0.91876053333333352</v>
      </c>
      <c r="BB82" s="49">
        <f t="shared" si="21"/>
        <v>0.91876053333333352</v>
      </c>
      <c r="BC82" s="49">
        <f t="shared" si="21"/>
        <v>0.91876053333333352</v>
      </c>
      <c r="BD82" s="49">
        <f t="shared" si="21"/>
        <v>0.91876053333333352</v>
      </c>
      <c r="BE82" s="49">
        <f t="shared" si="21"/>
        <v>0.91876053333333352</v>
      </c>
      <c r="BF82" s="49">
        <f t="shared" si="21"/>
        <v>0.91876053333333352</v>
      </c>
      <c r="BG82" s="49">
        <f t="shared" si="21"/>
        <v>0.91876053333333352</v>
      </c>
      <c r="BH82" s="49">
        <f t="shared" si="21"/>
        <v>0.91876053333333352</v>
      </c>
      <c r="BI82" s="49">
        <f t="shared" si="21"/>
        <v>0.91876053333333352</v>
      </c>
      <c r="BJ82" s="49">
        <f t="shared" si="21"/>
        <v>0.91876053333333352</v>
      </c>
      <c r="BK82" s="49">
        <f t="shared" si="21"/>
        <v>0.91876053333333352</v>
      </c>
      <c r="BL82" s="49">
        <f t="shared" si="21"/>
        <v>0.91876053333333352</v>
      </c>
      <c r="BM82" s="49">
        <f t="shared" si="21"/>
        <v>0.91876053333333352</v>
      </c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</row>
    <row r="83" spans="1:98" ht="15" customHeight="1" x14ac:dyDescent="0.45">
      <c r="A83" s="51"/>
      <c r="B83" s="84" t="s">
        <v>353</v>
      </c>
      <c r="C83">
        <f t="shared" si="17"/>
        <v>2</v>
      </c>
      <c r="AA83" s="49">
        <f t="shared" si="21"/>
        <v>0.91876053333333352</v>
      </c>
      <c r="AB83" s="49">
        <f t="shared" si="21"/>
        <v>0.91876053333333352</v>
      </c>
      <c r="AC83" s="49">
        <f t="shared" si="21"/>
        <v>0.91876053333333352</v>
      </c>
      <c r="AD83" s="49">
        <f t="shared" si="21"/>
        <v>0.91876053333333352</v>
      </c>
      <c r="AE83" s="49">
        <f t="shared" si="21"/>
        <v>0.91876053333333352</v>
      </c>
      <c r="AF83" s="49">
        <f t="shared" si="21"/>
        <v>0.91876053333333352</v>
      </c>
      <c r="AG83" s="49">
        <f t="shared" si="21"/>
        <v>0.91876053333333352</v>
      </c>
      <c r="AH83" s="49">
        <f t="shared" si="21"/>
        <v>0.91876053333333352</v>
      </c>
      <c r="AI83" s="49">
        <f t="shared" si="21"/>
        <v>0.91876053333333352</v>
      </c>
      <c r="AJ83" s="49">
        <f t="shared" si="21"/>
        <v>0.91876053333333352</v>
      </c>
      <c r="AK83" s="49">
        <f t="shared" si="21"/>
        <v>0.91876053333333352</v>
      </c>
      <c r="AL83" s="49">
        <f t="shared" si="21"/>
        <v>0.91876053333333352</v>
      </c>
      <c r="AM83" s="49">
        <f t="shared" si="21"/>
        <v>0.91876053333333352</v>
      </c>
      <c r="AN83" s="49">
        <f t="shared" si="21"/>
        <v>0.91876053333333352</v>
      </c>
      <c r="AO83" s="49">
        <f t="shared" si="21"/>
        <v>0.91876053333333352</v>
      </c>
      <c r="AP83" s="49">
        <f t="shared" si="21"/>
        <v>0.91876053333333352</v>
      </c>
      <c r="AQ83" s="49">
        <f t="shared" si="21"/>
        <v>0.91876053333333352</v>
      </c>
      <c r="AR83" s="49">
        <f t="shared" si="21"/>
        <v>0.91876053333333352</v>
      </c>
      <c r="AS83" s="49">
        <f t="shared" si="21"/>
        <v>0.91876053333333352</v>
      </c>
      <c r="AT83" s="49">
        <f t="shared" si="21"/>
        <v>0.91876053333333352</v>
      </c>
      <c r="AU83" s="49">
        <f t="shared" si="21"/>
        <v>0.91876053333333352</v>
      </c>
      <c r="AV83" s="49">
        <f t="shared" si="21"/>
        <v>0.91876053333333352</v>
      </c>
      <c r="AW83" s="49">
        <f t="shared" si="21"/>
        <v>0.91876053333333352</v>
      </c>
      <c r="AX83" s="49">
        <f t="shared" si="21"/>
        <v>0.91876053333333352</v>
      </c>
      <c r="AY83" s="49">
        <f t="shared" si="21"/>
        <v>0.91876053333333352</v>
      </c>
      <c r="AZ83" s="49">
        <f t="shared" si="21"/>
        <v>0.91876053333333352</v>
      </c>
      <c r="BA83" s="49">
        <f t="shared" si="21"/>
        <v>0.91876053333333352</v>
      </c>
      <c r="BB83" s="49">
        <f t="shared" si="21"/>
        <v>0.91876053333333352</v>
      </c>
      <c r="BC83" s="49">
        <f t="shared" si="21"/>
        <v>0.91876053333333352</v>
      </c>
      <c r="BD83" s="49">
        <f t="shared" si="21"/>
        <v>0.91876053333333352</v>
      </c>
      <c r="BE83" s="49">
        <f t="shared" si="21"/>
        <v>0.91876053333333352</v>
      </c>
      <c r="BF83" s="49">
        <f t="shared" si="21"/>
        <v>0.91876053333333352</v>
      </c>
      <c r="BG83" s="49">
        <f t="shared" si="21"/>
        <v>0.91876053333333352</v>
      </c>
      <c r="BH83" s="49">
        <f t="shared" si="21"/>
        <v>0.91876053333333352</v>
      </c>
      <c r="BI83" s="49">
        <f t="shared" si="21"/>
        <v>0.91876053333333352</v>
      </c>
      <c r="BJ83" s="49">
        <f t="shared" si="21"/>
        <v>0.91876053333333352</v>
      </c>
      <c r="BK83" s="49">
        <f t="shared" si="21"/>
        <v>0.91876053333333352</v>
      </c>
      <c r="BL83" s="49">
        <f t="shared" si="21"/>
        <v>0.91876053333333352</v>
      </c>
      <c r="BM83" s="49">
        <f t="shared" si="21"/>
        <v>0.91876053333333352</v>
      </c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</row>
    <row r="84" spans="1:98" ht="15" customHeight="1" x14ac:dyDescent="0.45">
      <c r="A84" s="51"/>
      <c r="B84" s="84" t="s">
        <v>354</v>
      </c>
      <c r="C84">
        <f t="shared" si="17"/>
        <v>2</v>
      </c>
      <c r="AB84" s="49">
        <f t="shared" si="21"/>
        <v>0.91876053333333352</v>
      </c>
      <c r="AC84" s="49">
        <f t="shared" si="21"/>
        <v>0.91876053333333352</v>
      </c>
      <c r="AD84" s="49">
        <f t="shared" si="21"/>
        <v>0.91876053333333352</v>
      </c>
      <c r="AE84" s="49">
        <f t="shared" si="21"/>
        <v>0.91876053333333352</v>
      </c>
      <c r="AF84" s="49">
        <f t="shared" si="21"/>
        <v>0.91876053333333352</v>
      </c>
      <c r="AG84" s="49">
        <f t="shared" si="21"/>
        <v>0.91876053333333352</v>
      </c>
      <c r="AH84" s="49">
        <f t="shared" si="21"/>
        <v>0.91876053333333352</v>
      </c>
      <c r="AI84" s="49">
        <f t="shared" si="21"/>
        <v>0.91876053333333352</v>
      </c>
      <c r="AJ84" s="49">
        <f t="shared" si="21"/>
        <v>0.91876053333333352</v>
      </c>
      <c r="AK84" s="49">
        <f t="shared" si="21"/>
        <v>0.91876053333333352</v>
      </c>
      <c r="AL84" s="49">
        <f t="shared" si="21"/>
        <v>0.91876053333333352</v>
      </c>
      <c r="AM84" s="49">
        <f t="shared" si="21"/>
        <v>0.91876053333333352</v>
      </c>
      <c r="AN84" s="49">
        <f t="shared" si="21"/>
        <v>0.91876053333333352</v>
      </c>
      <c r="AO84" s="49">
        <f t="shared" si="21"/>
        <v>0.91876053333333352</v>
      </c>
      <c r="AP84" s="49">
        <f t="shared" si="21"/>
        <v>0.91876053333333352</v>
      </c>
      <c r="AQ84" s="49">
        <f t="shared" si="21"/>
        <v>0.91876053333333352</v>
      </c>
      <c r="AR84" s="49">
        <f t="shared" si="21"/>
        <v>0.91876053333333352</v>
      </c>
      <c r="AS84" s="49">
        <f t="shared" si="21"/>
        <v>0.91876053333333352</v>
      </c>
      <c r="AT84" s="49">
        <f t="shared" si="21"/>
        <v>0.91876053333333352</v>
      </c>
      <c r="AU84" s="49">
        <f t="shared" si="21"/>
        <v>0.91876053333333352</v>
      </c>
      <c r="AV84" s="49">
        <f t="shared" si="21"/>
        <v>0.91876053333333352</v>
      </c>
      <c r="AW84" s="49">
        <f t="shared" si="21"/>
        <v>0.91876053333333352</v>
      </c>
      <c r="AX84" s="49">
        <f t="shared" si="21"/>
        <v>0.91876053333333352</v>
      </c>
      <c r="AY84" s="49">
        <f t="shared" si="21"/>
        <v>0.91876053333333352</v>
      </c>
      <c r="AZ84" s="49">
        <f t="shared" si="21"/>
        <v>0.91876053333333352</v>
      </c>
      <c r="BA84" s="49">
        <f t="shared" si="21"/>
        <v>0.91876053333333352</v>
      </c>
      <c r="BB84" s="49">
        <f t="shared" si="21"/>
        <v>0.91876053333333352</v>
      </c>
      <c r="BC84" s="49">
        <f t="shared" si="21"/>
        <v>0.91876053333333352</v>
      </c>
      <c r="BD84" s="49">
        <f t="shared" si="21"/>
        <v>0.91876053333333352</v>
      </c>
      <c r="BE84" s="49">
        <f t="shared" si="21"/>
        <v>0.91876053333333352</v>
      </c>
      <c r="BF84" s="49">
        <f t="shared" si="21"/>
        <v>0.91876053333333352</v>
      </c>
      <c r="BG84" s="49">
        <f t="shared" si="21"/>
        <v>0.91876053333333352</v>
      </c>
      <c r="BH84" s="49">
        <f t="shared" si="21"/>
        <v>0.91876053333333352</v>
      </c>
      <c r="BI84" s="49">
        <f t="shared" si="21"/>
        <v>0.91876053333333352</v>
      </c>
      <c r="BJ84" s="49">
        <f t="shared" si="21"/>
        <v>0.91876053333333352</v>
      </c>
      <c r="BK84" s="49">
        <f t="shared" si="21"/>
        <v>0.91876053333333352</v>
      </c>
      <c r="BL84" s="49">
        <f t="shared" si="21"/>
        <v>0.91876053333333352</v>
      </c>
      <c r="BM84" s="49">
        <f t="shared" si="21"/>
        <v>0.91876053333333352</v>
      </c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</row>
    <row r="85" spans="1:98" ht="15" customHeight="1" x14ac:dyDescent="0.45">
      <c r="A85" s="51"/>
      <c r="B85" s="84" t="s">
        <v>355</v>
      </c>
      <c r="C85">
        <f t="shared" si="17"/>
        <v>2</v>
      </c>
      <c r="AC85" s="49">
        <f t="shared" si="21"/>
        <v>0.91876053333333352</v>
      </c>
      <c r="AD85" s="49">
        <f t="shared" si="21"/>
        <v>0.91876053333333352</v>
      </c>
      <c r="AE85" s="49">
        <f t="shared" si="21"/>
        <v>0.91876053333333352</v>
      </c>
      <c r="AF85" s="49">
        <f t="shared" si="21"/>
        <v>0.91876053333333352</v>
      </c>
      <c r="AG85" s="49">
        <f t="shared" si="21"/>
        <v>0.91876053333333352</v>
      </c>
      <c r="AH85" s="49">
        <f t="shared" si="21"/>
        <v>0.91876053333333352</v>
      </c>
      <c r="AI85" s="49">
        <f t="shared" si="21"/>
        <v>0.91876053333333352</v>
      </c>
      <c r="AJ85" s="49">
        <f t="shared" si="21"/>
        <v>0.91876053333333352</v>
      </c>
      <c r="AK85" s="49">
        <f t="shared" si="21"/>
        <v>0.91876053333333352</v>
      </c>
      <c r="AL85" s="49">
        <f t="shared" si="21"/>
        <v>0.91876053333333352</v>
      </c>
      <c r="AM85" s="49">
        <f t="shared" si="21"/>
        <v>0.91876053333333352</v>
      </c>
      <c r="AN85" s="49">
        <f t="shared" si="21"/>
        <v>0.91876053333333352</v>
      </c>
      <c r="AO85" s="49">
        <f t="shared" si="21"/>
        <v>0.91876053333333352</v>
      </c>
      <c r="AP85" s="49">
        <f t="shared" si="21"/>
        <v>0.91876053333333352</v>
      </c>
      <c r="AQ85" s="49">
        <f t="shared" si="21"/>
        <v>0.91876053333333352</v>
      </c>
      <c r="AR85" s="49">
        <f t="shared" si="21"/>
        <v>0.91876053333333352</v>
      </c>
      <c r="AS85" s="49">
        <f t="shared" si="21"/>
        <v>0.91876053333333352</v>
      </c>
      <c r="AT85" s="49">
        <f t="shared" si="21"/>
        <v>0.91876053333333352</v>
      </c>
      <c r="AU85" s="49">
        <f t="shared" si="21"/>
        <v>0.91876053333333352</v>
      </c>
      <c r="AV85" s="49">
        <f t="shared" si="21"/>
        <v>0.91876053333333352</v>
      </c>
      <c r="AW85" s="49">
        <f t="shared" si="21"/>
        <v>0.91876053333333352</v>
      </c>
      <c r="AX85" s="49">
        <f t="shared" si="21"/>
        <v>0.91876053333333352</v>
      </c>
      <c r="AY85" s="49">
        <f t="shared" si="21"/>
        <v>0.91876053333333352</v>
      </c>
      <c r="AZ85" s="49">
        <f t="shared" si="21"/>
        <v>0.91876053333333352</v>
      </c>
      <c r="BA85" s="49">
        <f t="shared" si="21"/>
        <v>0.91876053333333352</v>
      </c>
      <c r="BB85" s="49">
        <f t="shared" si="21"/>
        <v>0.91876053333333352</v>
      </c>
      <c r="BC85" s="49">
        <f t="shared" si="21"/>
        <v>0.91876053333333352</v>
      </c>
      <c r="BD85" s="49">
        <f t="shared" si="21"/>
        <v>0.91876053333333352</v>
      </c>
      <c r="BE85" s="49">
        <f t="shared" si="21"/>
        <v>0.91876053333333352</v>
      </c>
      <c r="BF85" s="49">
        <f t="shared" si="21"/>
        <v>0.91876053333333352</v>
      </c>
      <c r="BG85" s="49">
        <f t="shared" si="21"/>
        <v>0.91876053333333352</v>
      </c>
      <c r="BH85" s="49">
        <f t="shared" si="21"/>
        <v>0.91876053333333352</v>
      </c>
      <c r="BI85" s="49">
        <f t="shared" si="21"/>
        <v>0.91876053333333352</v>
      </c>
      <c r="BJ85" s="49">
        <f t="shared" si="21"/>
        <v>0.91876053333333352</v>
      </c>
      <c r="BK85" s="49">
        <f t="shared" si="21"/>
        <v>0.91876053333333352</v>
      </c>
      <c r="BL85" s="49">
        <f t="shared" si="21"/>
        <v>0.91876053333333352</v>
      </c>
      <c r="BM85" s="49">
        <f t="shared" si="21"/>
        <v>0.91876053333333352</v>
      </c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98" ht="15" customHeight="1" x14ac:dyDescent="0.45">
      <c r="A86" s="51"/>
      <c r="B86" s="84" t="s">
        <v>356</v>
      </c>
      <c r="C86">
        <f t="shared" si="17"/>
        <v>3</v>
      </c>
      <c r="AD86" s="49">
        <f t="shared" si="21"/>
        <v>0.95199001600000011</v>
      </c>
      <c r="AE86" s="49">
        <f t="shared" si="21"/>
        <v>0.95199001600000011</v>
      </c>
      <c r="AF86" s="49">
        <f t="shared" si="21"/>
        <v>0.95199001600000011</v>
      </c>
      <c r="AG86" s="49">
        <f t="shared" si="21"/>
        <v>0.95199001600000011</v>
      </c>
      <c r="AH86" s="49">
        <f t="shared" si="21"/>
        <v>0.95199001600000011</v>
      </c>
      <c r="AI86" s="49">
        <f t="shared" si="21"/>
        <v>0.95199001600000011</v>
      </c>
      <c r="AJ86" s="49">
        <f t="shared" si="21"/>
        <v>0.95199001600000011</v>
      </c>
      <c r="AK86" s="49">
        <f t="shared" si="21"/>
        <v>0.95199001600000011</v>
      </c>
      <c r="AL86" s="49">
        <f t="shared" si="21"/>
        <v>0.95199001600000011</v>
      </c>
      <c r="AM86" s="49">
        <f t="shared" si="21"/>
        <v>0.95199001600000011</v>
      </c>
      <c r="AN86" s="49">
        <f t="shared" si="21"/>
        <v>0.95199001600000011</v>
      </c>
      <c r="AO86" s="49">
        <f t="shared" si="21"/>
        <v>0.95199001600000011</v>
      </c>
      <c r="AP86" s="49">
        <f t="shared" si="21"/>
        <v>0.95199001600000011</v>
      </c>
      <c r="AQ86" s="49">
        <f t="shared" si="21"/>
        <v>0.95199001600000011</v>
      </c>
      <c r="AR86" s="49">
        <f t="shared" si="21"/>
        <v>0.95199001600000011</v>
      </c>
      <c r="AS86" s="49">
        <f t="shared" si="21"/>
        <v>0.95199001600000011</v>
      </c>
      <c r="AT86" s="49">
        <f t="shared" si="21"/>
        <v>0.95199001600000011</v>
      </c>
      <c r="AU86" s="49">
        <f t="shared" si="21"/>
        <v>0.95199001600000011</v>
      </c>
      <c r="AV86" s="49">
        <f t="shared" si="21"/>
        <v>0.95199001600000011</v>
      </c>
      <c r="AW86" s="49">
        <f t="shared" si="21"/>
        <v>0.95199001600000011</v>
      </c>
      <c r="AX86" s="49">
        <f t="shared" si="21"/>
        <v>0.95199001600000011</v>
      </c>
      <c r="AY86" s="49">
        <f t="shared" si="21"/>
        <v>0.95199001600000011</v>
      </c>
      <c r="AZ86" s="49">
        <f t="shared" si="21"/>
        <v>0.95199001600000011</v>
      </c>
      <c r="BA86" s="49">
        <f t="shared" si="21"/>
        <v>0.95199001600000011</v>
      </c>
      <c r="BB86" s="49">
        <f t="shared" si="21"/>
        <v>0.95199001600000011</v>
      </c>
      <c r="BC86" s="49">
        <f t="shared" ref="BC86:BM86" si="22">IF(BC$2=$B86,BC$57/BC$59,BB86)</f>
        <v>0.95199001600000011</v>
      </c>
      <c r="BD86" s="49">
        <f t="shared" si="22"/>
        <v>0.95199001600000011</v>
      </c>
      <c r="BE86" s="49">
        <f t="shared" si="22"/>
        <v>0.95199001600000011</v>
      </c>
      <c r="BF86" s="49">
        <f t="shared" si="22"/>
        <v>0.95199001600000011</v>
      </c>
      <c r="BG86" s="49">
        <f t="shared" si="22"/>
        <v>0.95199001600000011</v>
      </c>
      <c r="BH86" s="49">
        <f t="shared" si="22"/>
        <v>0.95199001600000011</v>
      </c>
      <c r="BI86" s="49">
        <f t="shared" si="22"/>
        <v>0.95199001600000011</v>
      </c>
      <c r="BJ86" s="49">
        <f t="shared" si="22"/>
        <v>0.95199001600000011</v>
      </c>
      <c r="BK86" s="49">
        <f t="shared" si="22"/>
        <v>0.95199001600000011</v>
      </c>
      <c r="BL86" s="49">
        <f t="shared" si="22"/>
        <v>0.95199001600000011</v>
      </c>
      <c r="BM86" s="49">
        <f t="shared" si="22"/>
        <v>0.95199001600000011</v>
      </c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</row>
    <row r="87" spans="1:98" ht="15" customHeight="1" x14ac:dyDescent="0.45">
      <c r="A87" s="51"/>
      <c r="B87" s="84" t="s">
        <v>357</v>
      </c>
      <c r="C87">
        <f t="shared" si="17"/>
        <v>3</v>
      </c>
      <c r="AE87" s="49">
        <f t="shared" ref="AE87:BM91" si="23">IF(AE$2=$B87,AE$57/AE$59,AD87)</f>
        <v>0.95199001600000011</v>
      </c>
      <c r="AF87" s="49">
        <f t="shared" si="23"/>
        <v>0.95199001600000011</v>
      </c>
      <c r="AG87" s="49">
        <f t="shared" si="23"/>
        <v>0.95199001600000011</v>
      </c>
      <c r="AH87" s="49">
        <f t="shared" si="23"/>
        <v>0.95199001600000011</v>
      </c>
      <c r="AI87" s="49">
        <f t="shared" si="23"/>
        <v>0.95199001600000011</v>
      </c>
      <c r="AJ87" s="49">
        <f t="shared" si="23"/>
        <v>0.95199001600000011</v>
      </c>
      <c r="AK87" s="49">
        <f t="shared" si="23"/>
        <v>0.95199001600000011</v>
      </c>
      <c r="AL87" s="49">
        <f t="shared" si="23"/>
        <v>0.95199001600000011</v>
      </c>
      <c r="AM87" s="49">
        <f t="shared" si="23"/>
        <v>0.95199001600000011</v>
      </c>
      <c r="AN87" s="49">
        <f t="shared" si="23"/>
        <v>0.95199001600000011</v>
      </c>
      <c r="AO87" s="49">
        <f t="shared" si="23"/>
        <v>0.95199001600000011</v>
      </c>
      <c r="AP87" s="49">
        <f t="shared" si="23"/>
        <v>0.95199001600000011</v>
      </c>
      <c r="AQ87" s="49">
        <f t="shared" si="23"/>
        <v>0.95199001600000011</v>
      </c>
      <c r="AR87" s="49">
        <f t="shared" si="23"/>
        <v>0.95199001600000011</v>
      </c>
      <c r="AS87" s="49">
        <f t="shared" si="23"/>
        <v>0.95199001600000011</v>
      </c>
      <c r="AT87" s="49">
        <f t="shared" si="23"/>
        <v>0.95199001600000011</v>
      </c>
      <c r="AU87" s="49">
        <f t="shared" si="23"/>
        <v>0.95199001600000011</v>
      </c>
      <c r="AV87" s="49">
        <f t="shared" si="23"/>
        <v>0.95199001600000011</v>
      </c>
      <c r="AW87" s="49">
        <f t="shared" si="23"/>
        <v>0.95199001600000011</v>
      </c>
      <c r="AX87" s="49">
        <f t="shared" si="23"/>
        <v>0.95199001600000011</v>
      </c>
      <c r="AY87" s="49">
        <f t="shared" si="23"/>
        <v>0.95199001600000011</v>
      </c>
      <c r="AZ87" s="49">
        <f t="shared" si="23"/>
        <v>0.95199001600000011</v>
      </c>
      <c r="BA87" s="49">
        <f t="shared" si="23"/>
        <v>0.95199001600000011</v>
      </c>
      <c r="BB87" s="49">
        <f t="shared" si="23"/>
        <v>0.95199001600000011</v>
      </c>
      <c r="BC87" s="49">
        <f t="shared" si="23"/>
        <v>0.95199001600000011</v>
      </c>
      <c r="BD87" s="49">
        <f t="shared" si="23"/>
        <v>0.95199001600000011</v>
      </c>
      <c r="BE87" s="49">
        <f t="shared" si="23"/>
        <v>0.95199001600000011</v>
      </c>
      <c r="BF87" s="49">
        <f t="shared" si="23"/>
        <v>0.95199001600000011</v>
      </c>
      <c r="BG87" s="49">
        <f t="shared" si="23"/>
        <v>0.95199001600000011</v>
      </c>
      <c r="BH87" s="49">
        <f t="shared" si="23"/>
        <v>0.95199001600000011</v>
      </c>
      <c r="BI87" s="49">
        <f t="shared" si="23"/>
        <v>0.95199001600000011</v>
      </c>
      <c r="BJ87" s="49">
        <f t="shared" si="23"/>
        <v>0.95199001600000011</v>
      </c>
      <c r="BK87" s="49">
        <f t="shared" si="23"/>
        <v>0.95199001600000011</v>
      </c>
      <c r="BL87" s="49">
        <f t="shared" si="23"/>
        <v>0.95199001600000011</v>
      </c>
      <c r="BM87" s="49">
        <f t="shared" si="23"/>
        <v>0.95199001600000011</v>
      </c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</row>
    <row r="88" spans="1:98" ht="15" customHeight="1" x14ac:dyDescent="0.45">
      <c r="A88" s="51"/>
      <c r="B88" s="84" t="s">
        <v>358</v>
      </c>
      <c r="C88">
        <f t="shared" si="17"/>
        <v>3</v>
      </c>
      <c r="AF88" s="49">
        <f t="shared" si="23"/>
        <v>0.95199001600000011</v>
      </c>
      <c r="AG88" s="49">
        <f t="shared" si="23"/>
        <v>0.95199001600000011</v>
      </c>
      <c r="AH88" s="49">
        <f t="shared" si="23"/>
        <v>0.95199001600000011</v>
      </c>
      <c r="AI88" s="49">
        <f t="shared" si="23"/>
        <v>0.95199001600000011</v>
      </c>
      <c r="AJ88" s="49">
        <f t="shared" si="23"/>
        <v>0.95199001600000011</v>
      </c>
      <c r="AK88" s="49">
        <f t="shared" si="23"/>
        <v>0.95199001600000011</v>
      </c>
      <c r="AL88" s="49">
        <f t="shared" si="23"/>
        <v>0.95199001600000011</v>
      </c>
      <c r="AM88" s="49">
        <f t="shared" si="23"/>
        <v>0.95199001600000011</v>
      </c>
      <c r="AN88" s="49">
        <f t="shared" si="23"/>
        <v>0.95199001600000011</v>
      </c>
      <c r="AO88" s="49">
        <f t="shared" si="23"/>
        <v>0.95199001600000011</v>
      </c>
      <c r="AP88" s="49">
        <f t="shared" si="23"/>
        <v>0.95199001600000011</v>
      </c>
      <c r="AQ88" s="49">
        <f t="shared" si="23"/>
        <v>0.95199001600000011</v>
      </c>
      <c r="AR88" s="49">
        <f t="shared" si="23"/>
        <v>0.95199001600000011</v>
      </c>
      <c r="AS88" s="49">
        <f t="shared" si="23"/>
        <v>0.95199001600000011</v>
      </c>
      <c r="AT88" s="49">
        <f t="shared" si="23"/>
        <v>0.95199001600000011</v>
      </c>
      <c r="AU88" s="49">
        <f t="shared" si="23"/>
        <v>0.95199001600000011</v>
      </c>
      <c r="AV88" s="49">
        <f t="shared" si="23"/>
        <v>0.95199001600000011</v>
      </c>
      <c r="AW88" s="49">
        <f t="shared" si="23"/>
        <v>0.95199001600000011</v>
      </c>
      <c r="AX88" s="49">
        <f t="shared" si="23"/>
        <v>0.95199001600000011</v>
      </c>
      <c r="AY88" s="49">
        <f t="shared" si="23"/>
        <v>0.95199001600000011</v>
      </c>
      <c r="AZ88" s="49">
        <f t="shared" si="23"/>
        <v>0.95199001600000011</v>
      </c>
      <c r="BA88" s="49">
        <f t="shared" si="23"/>
        <v>0.95199001600000011</v>
      </c>
      <c r="BB88" s="49">
        <f t="shared" si="23"/>
        <v>0.95199001600000011</v>
      </c>
      <c r="BC88" s="49">
        <f t="shared" si="23"/>
        <v>0.95199001600000011</v>
      </c>
      <c r="BD88" s="49">
        <f t="shared" si="23"/>
        <v>0.95199001600000011</v>
      </c>
      <c r="BE88" s="49">
        <f t="shared" si="23"/>
        <v>0.95199001600000011</v>
      </c>
      <c r="BF88" s="49">
        <f t="shared" si="23"/>
        <v>0.95199001600000011</v>
      </c>
      <c r="BG88" s="49">
        <f t="shared" si="23"/>
        <v>0.95199001600000011</v>
      </c>
      <c r="BH88" s="49">
        <f t="shared" si="23"/>
        <v>0.95199001600000011</v>
      </c>
      <c r="BI88" s="49">
        <f t="shared" si="23"/>
        <v>0.95199001600000011</v>
      </c>
      <c r="BJ88" s="49">
        <f t="shared" si="23"/>
        <v>0.95199001600000011</v>
      </c>
      <c r="BK88" s="49">
        <f t="shared" si="23"/>
        <v>0.95199001600000011</v>
      </c>
      <c r="BL88" s="49">
        <f t="shared" si="23"/>
        <v>0.95199001600000011</v>
      </c>
      <c r="BM88" s="49">
        <f t="shared" si="23"/>
        <v>0.95199001600000011</v>
      </c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</row>
    <row r="89" spans="1:98" ht="15" customHeight="1" x14ac:dyDescent="0.45">
      <c r="A89" s="51"/>
      <c r="B89" s="84" t="s">
        <v>359</v>
      </c>
      <c r="C89">
        <f t="shared" si="17"/>
        <v>3</v>
      </c>
      <c r="AG89" s="49">
        <f t="shared" si="23"/>
        <v>0.95199001600000011</v>
      </c>
      <c r="AH89" s="49">
        <f t="shared" si="23"/>
        <v>0.95199001600000011</v>
      </c>
      <c r="AI89" s="49">
        <f t="shared" si="23"/>
        <v>0.95199001600000011</v>
      </c>
      <c r="AJ89" s="49">
        <f t="shared" si="23"/>
        <v>0.95199001600000011</v>
      </c>
      <c r="AK89" s="49">
        <f t="shared" si="23"/>
        <v>0.95199001600000011</v>
      </c>
      <c r="AL89" s="49">
        <f t="shared" si="23"/>
        <v>0.95199001600000011</v>
      </c>
      <c r="AM89" s="49">
        <f t="shared" si="23"/>
        <v>0.95199001600000011</v>
      </c>
      <c r="AN89" s="49">
        <f t="shared" si="23"/>
        <v>0.95199001600000011</v>
      </c>
      <c r="AO89" s="49">
        <f t="shared" si="23"/>
        <v>0.95199001600000011</v>
      </c>
      <c r="AP89" s="49">
        <f t="shared" si="23"/>
        <v>0.95199001600000011</v>
      </c>
      <c r="AQ89" s="49">
        <f t="shared" si="23"/>
        <v>0.95199001600000011</v>
      </c>
      <c r="AR89" s="49">
        <f t="shared" si="23"/>
        <v>0.95199001600000011</v>
      </c>
      <c r="AS89" s="49">
        <f t="shared" si="23"/>
        <v>0.95199001600000011</v>
      </c>
      <c r="AT89" s="49">
        <f t="shared" si="23"/>
        <v>0.95199001600000011</v>
      </c>
      <c r="AU89" s="49">
        <f t="shared" si="23"/>
        <v>0.95199001600000011</v>
      </c>
      <c r="AV89" s="49">
        <f t="shared" si="23"/>
        <v>0.95199001600000011</v>
      </c>
      <c r="AW89" s="49">
        <f t="shared" si="23"/>
        <v>0.95199001600000011</v>
      </c>
      <c r="AX89" s="49">
        <f t="shared" si="23"/>
        <v>0.95199001600000011</v>
      </c>
      <c r="AY89" s="49">
        <f t="shared" si="23"/>
        <v>0.95199001600000011</v>
      </c>
      <c r="AZ89" s="49">
        <f t="shared" si="23"/>
        <v>0.95199001600000011</v>
      </c>
      <c r="BA89" s="49">
        <f t="shared" si="23"/>
        <v>0.95199001600000011</v>
      </c>
      <c r="BB89" s="49">
        <f t="shared" si="23"/>
        <v>0.95199001600000011</v>
      </c>
      <c r="BC89" s="49">
        <f t="shared" si="23"/>
        <v>0.95199001600000011</v>
      </c>
      <c r="BD89" s="49">
        <f t="shared" si="23"/>
        <v>0.95199001600000011</v>
      </c>
      <c r="BE89" s="49">
        <f t="shared" si="23"/>
        <v>0.95199001600000011</v>
      </c>
      <c r="BF89" s="49">
        <f t="shared" si="23"/>
        <v>0.95199001600000011</v>
      </c>
      <c r="BG89" s="49">
        <f t="shared" si="23"/>
        <v>0.95199001600000011</v>
      </c>
      <c r="BH89" s="49">
        <f t="shared" si="23"/>
        <v>0.95199001600000011</v>
      </c>
      <c r="BI89" s="49">
        <f t="shared" si="23"/>
        <v>0.95199001600000011</v>
      </c>
      <c r="BJ89" s="49">
        <f t="shared" si="23"/>
        <v>0.95199001600000011</v>
      </c>
      <c r="BK89" s="49">
        <f t="shared" si="23"/>
        <v>0.95199001600000011</v>
      </c>
      <c r="BL89" s="49">
        <f t="shared" si="23"/>
        <v>0.95199001600000011</v>
      </c>
      <c r="BM89" s="49">
        <f t="shared" si="23"/>
        <v>0.95199001600000011</v>
      </c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</row>
    <row r="90" spans="1:98" ht="15" customHeight="1" x14ac:dyDescent="0.45">
      <c r="A90" s="51"/>
      <c r="B90" s="84" t="s">
        <v>360</v>
      </c>
      <c r="C90">
        <f t="shared" si="17"/>
        <v>3</v>
      </c>
      <c r="AH90" s="49">
        <f t="shared" si="23"/>
        <v>0.95199001600000011</v>
      </c>
      <c r="AI90" s="49">
        <f t="shared" si="23"/>
        <v>0.95199001600000011</v>
      </c>
      <c r="AJ90" s="49">
        <f t="shared" si="23"/>
        <v>0.95199001600000011</v>
      </c>
      <c r="AK90" s="49">
        <f t="shared" si="23"/>
        <v>0.95199001600000011</v>
      </c>
      <c r="AL90" s="49">
        <f t="shared" si="23"/>
        <v>0.95199001600000011</v>
      </c>
      <c r="AM90" s="49">
        <f t="shared" si="23"/>
        <v>0.95199001600000011</v>
      </c>
      <c r="AN90" s="49">
        <f t="shared" si="23"/>
        <v>0.95199001600000011</v>
      </c>
      <c r="AO90" s="49">
        <f t="shared" si="23"/>
        <v>0.95199001600000011</v>
      </c>
      <c r="AP90" s="49">
        <f t="shared" si="23"/>
        <v>0.95199001600000011</v>
      </c>
      <c r="AQ90" s="49">
        <f t="shared" si="23"/>
        <v>0.95199001600000011</v>
      </c>
      <c r="AR90" s="49">
        <f t="shared" si="23"/>
        <v>0.95199001600000011</v>
      </c>
      <c r="AS90" s="49">
        <f t="shared" si="23"/>
        <v>0.95199001600000011</v>
      </c>
      <c r="AT90" s="49">
        <f t="shared" si="23"/>
        <v>0.95199001600000011</v>
      </c>
      <c r="AU90" s="49">
        <f t="shared" si="23"/>
        <v>0.95199001600000011</v>
      </c>
      <c r="AV90" s="49">
        <f t="shared" si="23"/>
        <v>0.95199001600000011</v>
      </c>
      <c r="AW90" s="49">
        <f t="shared" si="23"/>
        <v>0.95199001600000011</v>
      </c>
      <c r="AX90" s="49">
        <f t="shared" si="23"/>
        <v>0.95199001600000011</v>
      </c>
      <c r="AY90" s="49">
        <f t="shared" si="23"/>
        <v>0.95199001600000011</v>
      </c>
      <c r="AZ90" s="49">
        <f t="shared" si="23"/>
        <v>0.95199001600000011</v>
      </c>
      <c r="BA90" s="49">
        <f t="shared" si="23"/>
        <v>0.95199001600000011</v>
      </c>
      <c r="BB90" s="49">
        <f t="shared" si="23"/>
        <v>0.95199001600000011</v>
      </c>
      <c r="BC90" s="49">
        <f t="shared" si="23"/>
        <v>0.95199001600000011</v>
      </c>
      <c r="BD90" s="49">
        <f t="shared" si="23"/>
        <v>0.95199001600000011</v>
      </c>
      <c r="BE90" s="49">
        <f t="shared" si="23"/>
        <v>0.95199001600000011</v>
      </c>
      <c r="BF90" s="49">
        <f t="shared" si="23"/>
        <v>0.95199001600000011</v>
      </c>
      <c r="BG90" s="49">
        <f t="shared" si="23"/>
        <v>0.95199001600000011</v>
      </c>
      <c r="BH90" s="49">
        <f t="shared" si="23"/>
        <v>0.95199001600000011</v>
      </c>
      <c r="BI90" s="49">
        <f t="shared" si="23"/>
        <v>0.95199001600000011</v>
      </c>
      <c r="BJ90" s="49">
        <f t="shared" si="23"/>
        <v>0.95199001600000011</v>
      </c>
      <c r="BK90" s="49">
        <f t="shared" si="23"/>
        <v>0.95199001600000011</v>
      </c>
      <c r="BL90" s="49">
        <f t="shared" si="23"/>
        <v>0.95199001600000011</v>
      </c>
      <c r="BM90" s="49">
        <f t="shared" si="23"/>
        <v>0.95199001600000011</v>
      </c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</row>
    <row r="91" spans="1:98" ht="15" customHeight="1" x14ac:dyDescent="0.45">
      <c r="A91" s="51"/>
      <c r="B91" s="84" t="s">
        <v>361</v>
      </c>
      <c r="C91">
        <f t="shared" si="17"/>
        <v>3</v>
      </c>
      <c r="AI91" s="49">
        <f t="shared" si="23"/>
        <v>0.95199001600000011</v>
      </c>
      <c r="AJ91" s="49">
        <f t="shared" si="23"/>
        <v>0.95199001600000011</v>
      </c>
      <c r="AK91" s="49">
        <f t="shared" si="23"/>
        <v>0.95199001600000011</v>
      </c>
      <c r="AL91" s="49">
        <f t="shared" si="23"/>
        <v>0.95199001600000011</v>
      </c>
      <c r="AM91" s="49">
        <f t="shared" si="23"/>
        <v>0.95199001600000011</v>
      </c>
      <c r="AN91" s="49">
        <f t="shared" si="23"/>
        <v>0.95199001600000011</v>
      </c>
      <c r="AO91" s="49">
        <f t="shared" si="23"/>
        <v>0.95199001600000011</v>
      </c>
      <c r="AP91" s="49">
        <f t="shared" si="23"/>
        <v>0.95199001600000011</v>
      </c>
      <c r="AQ91" s="49">
        <f t="shared" si="23"/>
        <v>0.95199001600000011</v>
      </c>
      <c r="AR91" s="49">
        <f t="shared" si="23"/>
        <v>0.95199001600000011</v>
      </c>
      <c r="AS91" s="49">
        <f t="shared" si="23"/>
        <v>0.95199001600000011</v>
      </c>
      <c r="AT91" s="49">
        <f t="shared" si="23"/>
        <v>0.95199001600000011</v>
      </c>
      <c r="AU91" s="49">
        <f t="shared" si="23"/>
        <v>0.95199001600000011</v>
      </c>
      <c r="AV91" s="49">
        <f t="shared" si="23"/>
        <v>0.95199001600000011</v>
      </c>
      <c r="AW91" s="49">
        <f t="shared" si="23"/>
        <v>0.95199001600000011</v>
      </c>
      <c r="AX91" s="49">
        <f t="shared" si="23"/>
        <v>0.95199001600000011</v>
      </c>
      <c r="AY91" s="49">
        <f t="shared" si="23"/>
        <v>0.95199001600000011</v>
      </c>
      <c r="AZ91" s="49">
        <f t="shared" si="23"/>
        <v>0.95199001600000011</v>
      </c>
      <c r="BA91" s="49">
        <f t="shared" si="23"/>
        <v>0.95199001600000011</v>
      </c>
      <c r="BB91" s="49">
        <f t="shared" si="23"/>
        <v>0.95199001600000011</v>
      </c>
      <c r="BC91" s="49">
        <f t="shared" si="23"/>
        <v>0.95199001600000011</v>
      </c>
      <c r="BD91" s="49">
        <f t="shared" si="23"/>
        <v>0.95199001600000011</v>
      </c>
      <c r="BE91" s="49">
        <f t="shared" si="23"/>
        <v>0.95199001600000011</v>
      </c>
      <c r="BF91" s="49">
        <f t="shared" si="23"/>
        <v>0.95199001600000011</v>
      </c>
      <c r="BG91" s="49">
        <f t="shared" si="23"/>
        <v>0.95199001600000011</v>
      </c>
      <c r="BH91" s="49">
        <f t="shared" ref="BH91:BM91" si="24">IF(BH$2=$B91,BH$57/BH$59,BG91)</f>
        <v>0.95199001600000011</v>
      </c>
      <c r="BI91" s="49">
        <f t="shared" si="24"/>
        <v>0.95199001600000011</v>
      </c>
      <c r="BJ91" s="49">
        <f t="shared" si="24"/>
        <v>0.95199001600000011</v>
      </c>
      <c r="BK91" s="49">
        <f t="shared" si="24"/>
        <v>0.95199001600000011</v>
      </c>
      <c r="BL91" s="49">
        <f t="shared" si="24"/>
        <v>0.95199001600000011</v>
      </c>
      <c r="BM91" s="49">
        <f t="shared" si="24"/>
        <v>0.95199001600000011</v>
      </c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</row>
    <row r="92" spans="1:98" ht="15" customHeight="1" x14ac:dyDescent="0.45">
      <c r="A92" s="51"/>
      <c r="B92" s="84" t="s">
        <v>362</v>
      </c>
      <c r="C92">
        <f t="shared" si="17"/>
        <v>3</v>
      </c>
      <c r="AJ92" s="49">
        <f t="shared" ref="AJ92:BM96" si="25">IF(AJ$2=$B92,AJ$57/AJ$59,AI92)</f>
        <v>0.95199001600000011</v>
      </c>
      <c r="AK92" s="49">
        <f t="shared" si="25"/>
        <v>0.95199001600000011</v>
      </c>
      <c r="AL92" s="49">
        <f t="shared" si="25"/>
        <v>0.95199001600000011</v>
      </c>
      <c r="AM92" s="49">
        <f t="shared" si="25"/>
        <v>0.95199001600000011</v>
      </c>
      <c r="AN92" s="49">
        <f t="shared" si="25"/>
        <v>0.95199001600000011</v>
      </c>
      <c r="AO92" s="49">
        <f t="shared" si="25"/>
        <v>0.95199001600000011</v>
      </c>
      <c r="AP92" s="49">
        <f t="shared" si="25"/>
        <v>0.95199001600000011</v>
      </c>
      <c r="AQ92" s="49">
        <f t="shared" si="25"/>
        <v>0.95199001600000011</v>
      </c>
      <c r="AR92" s="49">
        <f t="shared" si="25"/>
        <v>0.95199001600000011</v>
      </c>
      <c r="AS92" s="49">
        <f t="shared" si="25"/>
        <v>0.95199001600000011</v>
      </c>
      <c r="AT92" s="49">
        <f t="shared" si="25"/>
        <v>0.95199001600000011</v>
      </c>
      <c r="AU92" s="49">
        <f t="shared" si="25"/>
        <v>0.95199001600000011</v>
      </c>
      <c r="AV92" s="49">
        <f t="shared" si="25"/>
        <v>0.95199001600000011</v>
      </c>
      <c r="AW92" s="49">
        <f t="shared" si="25"/>
        <v>0.95199001600000011</v>
      </c>
      <c r="AX92" s="49">
        <f t="shared" si="25"/>
        <v>0.95199001600000011</v>
      </c>
      <c r="AY92" s="49">
        <f t="shared" si="25"/>
        <v>0.95199001600000011</v>
      </c>
      <c r="AZ92" s="49">
        <f t="shared" si="25"/>
        <v>0.95199001600000011</v>
      </c>
      <c r="BA92" s="49">
        <f t="shared" si="25"/>
        <v>0.95199001600000011</v>
      </c>
      <c r="BB92" s="49">
        <f t="shared" si="25"/>
        <v>0.95199001600000011</v>
      </c>
      <c r="BC92" s="49">
        <f t="shared" si="25"/>
        <v>0.95199001600000011</v>
      </c>
      <c r="BD92" s="49">
        <f t="shared" si="25"/>
        <v>0.95199001600000011</v>
      </c>
      <c r="BE92" s="49">
        <f t="shared" si="25"/>
        <v>0.95199001600000011</v>
      </c>
      <c r="BF92" s="49">
        <f t="shared" si="25"/>
        <v>0.95199001600000011</v>
      </c>
      <c r="BG92" s="49">
        <f t="shared" si="25"/>
        <v>0.95199001600000011</v>
      </c>
      <c r="BH92" s="49">
        <f t="shared" si="25"/>
        <v>0.95199001600000011</v>
      </c>
      <c r="BI92" s="49">
        <f t="shared" si="25"/>
        <v>0.95199001600000011</v>
      </c>
      <c r="BJ92" s="49">
        <f t="shared" si="25"/>
        <v>0.95199001600000011</v>
      </c>
      <c r="BK92" s="49">
        <f t="shared" si="25"/>
        <v>0.95199001600000011</v>
      </c>
      <c r="BL92" s="49">
        <f t="shared" si="25"/>
        <v>0.95199001600000011</v>
      </c>
      <c r="BM92" s="49">
        <f t="shared" si="25"/>
        <v>0.95199001600000011</v>
      </c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</row>
    <row r="93" spans="1:98" ht="15" customHeight="1" x14ac:dyDescent="0.45">
      <c r="A93" s="51"/>
      <c r="B93" s="84" t="s">
        <v>363</v>
      </c>
      <c r="C93">
        <f t="shared" si="17"/>
        <v>3</v>
      </c>
      <c r="AK93" s="49">
        <f t="shared" si="25"/>
        <v>0.95199001600000011</v>
      </c>
      <c r="AL93" s="49">
        <f t="shared" si="25"/>
        <v>0.95199001600000011</v>
      </c>
      <c r="AM93" s="49">
        <f t="shared" si="25"/>
        <v>0.95199001600000011</v>
      </c>
      <c r="AN93" s="49">
        <f t="shared" si="25"/>
        <v>0.95199001600000011</v>
      </c>
      <c r="AO93" s="49">
        <f t="shared" si="25"/>
        <v>0.95199001600000011</v>
      </c>
      <c r="AP93" s="49">
        <f t="shared" si="25"/>
        <v>0.95199001600000011</v>
      </c>
      <c r="AQ93" s="49">
        <f t="shared" si="25"/>
        <v>0.95199001600000011</v>
      </c>
      <c r="AR93" s="49">
        <f t="shared" si="25"/>
        <v>0.95199001600000011</v>
      </c>
      <c r="AS93" s="49">
        <f t="shared" si="25"/>
        <v>0.95199001600000011</v>
      </c>
      <c r="AT93" s="49">
        <f t="shared" si="25"/>
        <v>0.95199001600000011</v>
      </c>
      <c r="AU93" s="49">
        <f t="shared" si="25"/>
        <v>0.95199001600000011</v>
      </c>
      <c r="AV93" s="49">
        <f t="shared" si="25"/>
        <v>0.95199001600000011</v>
      </c>
      <c r="AW93" s="49">
        <f t="shared" si="25"/>
        <v>0.95199001600000011</v>
      </c>
      <c r="AX93" s="49">
        <f t="shared" si="25"/>
        <v>0.95199001600000011</v>
      </c>
      <c r="AY93" s="49">
        <f t="shared" si="25"/>
        <v>0.95199001600000011</v>
      </c>
      <c r="AZ93" s="49">
        <f t="shared" si="25"/>
        <v>0.95199001600000011</v>
      </c>
      <c r="BA93" s="49">
        <f t="shared" si="25"/>
        <v>0.95199001600000011</v>
      </c>
      <c r="BB93" s="49">
        <f t="shared" si="25"/>
        <v>0.95199001600000011</v>
      </c>
      <c r="BC93" s="49">
        <f t="shared" si="25"/>
        <v>0.95199001600000011</v>
      </c>
      <c r="BD93" s="49">
        <f t="shared" si="25"/>
        <v>0.95199001600000011</v>
      </c>
      <c r="BE93" s="49">
        <f t="shared" si="25"/>
        <v>0.95199001600000011</v>
      </c>
      <c r="BF93" s="49">
        <f t="shared" si="25"/>
        <v>0.95199001600000011</v>
      </c>
      <c r="BG93" s="49">
        <f t="shared" si="25"/>
        <v>0.95199001600000011</v>
      </c>
      <c r="BH93" s="49">
        <f t="shared" si="25"/>
        <v>0.95199001600000011</v>
      </c>
      <c r="BI93" s="49">
        <f t="shared" si="25"/>
        <v>0.95199001600000011</v>
      </c>
      <c r="BJ93" s="49">
        <f t="shared" si="25"/>
        <v>0.95199001600000011</v>
      </c>
      <c r="BK93" s="49">
        <f t="shared" si="25"/>
        <v>0.95199001600000011</v>
      </c>
      <c r="BL93" s="49">
        <f t="shared" si="25"/>
        <v>0.95199001600000011</v>
      </c>
      <c r="BM93" s="49">
        <f t="shared" si="25"/>
        <v>0.95199001600000011</v>
      </c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</row>
    <row r="94" spans="1:98" ht="15" customHeight="1" x14ac:dyDescent="0.45">
      <c r="A94" s="51"/>
      <c r="B94" s="84" t="s">
        <v>364</v>
      </c>
      <c r="C94">
        <f t="shared" si="17"/>
        <v>3</v>
      </c>
      <c r="AL94" s="49">
        <f t="shared" si="25"/>
        <v>0.95199001600000011</v>
      </c>
      <c r="AM94" s="49">
        <f t="shared" si="25"/>
        <v>0.95199001600000011</v>
      </c>
      <c r="AN94" s="49">
        <f t="shared" si="25"/>
        <v>0.95199001600000011</v>
      </c>
      <c r="AO94" s="49">
        <f t="shared" si="25"/>
        <v>0.95199001600000011</v>
      </c>
      <c r="AP94" s="49">
        <f t="shared" si="25"/>
        <v>0.95199001600000011</v>
      </c>
      <c r="AQ94" s="49">
        <f t="shared" si="25"/>
        <v>0.95199001600000011</v>
      </c>
      <c r="AR94" s="49">
        <f t="shared" si="25"/>
        <v>0.95199001600000011</v>
      </c>
      <c r="AS94" s="49">
        <f t="shared" si="25"/>
        <v>0.95199001600000011</v>
      </c>
      <c r="AT94" s="49">
        <f t="shared" si="25"/>
        <v>0.95199001600000011</v>
      </c>
      <c r="AU94" s="49">
        <f t="shared" si="25"/>
        <v>0.95199001600000011</v>
      </c>
      <c r="AV94" s="49">
        <f t="shared" si="25"/>
        <v>0.95199001600000011</v>
      </c>
      <c r="AW94" s="49">
        <f t="shared" si="25"/>
        <v>0.95199001600000011</v>
      </c>
      <c r="AX94" s="49">
        <f t="shared" si="25"/>
        <v>0.95199001600000011</v>
      </c>
      <c r="AY94" s="49">
        <f t="shared" si="25"/>
        <v>0.95199001600000011</v>
      </c>
      <c r="AZ94" s="49">
        <f t="shared" si="25"/>
        <v>0.95199001600000011</v>
      </c>
      <c r="BA94" s="49">
        <f t="shared" si="25"/>
        <v>0.95199001600000011</v>
      </c>
      <c r="BB94" s="49">
        <f t="shared" si="25"/>
        <v>0.95199001600000011</v>
      </c>
      <c r="BC94" s="49">
        <f t="shared" si="25"/>
        <v>0.95199001600000011</v>
      </c>
      <c r="BD94" s="49">
        <f t="shared" si="25"/>
        <v>0.95199001600000011</v>
      </c>
      <c r="BE94" s="49">
        <f t="shared" si="25"/>
        <v>0.95199001600000011</v>
      </c>
      <c r="BF94" s="49">
        <f t="shared" si="25"/>
        <v>0.95199001600000011</v>
      </c>
      <c r="BG94" s="49">
        <f t="shared" si="25"/>
        <v>0.95199001600000011</v>
      </c>
      <c r="BH94" s="49">
        <f t="shared" si="25"/>
        <v>0.95199001600000011</v>
      </c>
      <c r="BI94" s="49">
        <f t="shared" si="25"/>
        <v>0.95199001600000011</v>
      </c>
      <c r="BJ94" s="49">
        <f t="shared" si="25"/>
        <v>0.95199001600000011</v>
      </c>
      <c r="BK94" s="49">
        <f t="shared" si="25"/>
        <v>0.95199001600000011</v>
      </c>
      <c r="BL94" s="49">
        <f t="shared" si="25"/>
        <v>0.95199001600000011</v>
      </c>
      <c r="BM94" s="49">
        <f t="shared" si="25"/>
        <v>0.95199001600000011</v>
      </c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</row>
    <row r="95" spans="1:98" ht="15" customHeight="1" x14ac:dyDescent="0.45">
      <c r="A95" s="51"/>
      <c r="B95" s="84" t="s">
        <v>365</v>
      </c>
      <c r="C95">
        <f t="shared" si="17"/>
        <v>3</v>
      </c>
      <c r="AM95" s="49">
        <f t="shared" si="25"/>
        <v>0.95199001600000011</v>
      </c>
      <c r="AN95" s="49">
        <f t="shared" si="25"/>
        <v>0.95199001600000011</v>
      </c>
      <c r="AO95" s="49">
        <f t="shared" si="25"/>
        <v>0.95199001600000011</v>
      </c>
      <c r="AP95" s="49">
        <f t="shared" si="25"/>
        <v>0.95199001600000011</v>
      </c>
      <c r="AQ95" s="49">
        <f t="shared" si="25"/>
        <v>0.95199001600000011</v>
      </c>
      <c r="AR95" s="49">
        <f t="shared" si="25"/>
        <v>0.95199001600000011</v>
      </c>
      <c r="AS95" s="49">
        <f t="shared" si="25"/>
        <v>0.95199001600000011</v>
      </c>
      <c r="AT95" s="49">
        <f t="shared" si="25"/>
        <v>0.95199001600000011</v>
      </c>
      <c r="AU95" s="49">
        <f t="shared" si="25"/>
        <v>0.95199001600000011</v>
      </c>
      <c r="AV95" s="49">
        <f t="shared" si="25"/>
        <v>0.95199001600000011</v>
      </c>
      <c r="AW95" s="49">
        <f t="shared" si="25"/>
        <v>0.95199001600000011</v>
      </c>
      <c r="AX95" s="49">
        <f t="shared" si="25"/>
        <v>0.95199001600000011</v>
      </c>
      <c r="AY95" s="49">
        <f t="shared" si="25"/>
        <v>0.95199001600000011</v>
      </c>
      <c r="AZ95" s="49">
        <f t="shared" si="25"/>
        <v>0.95199001600000011</v>
      </c>
      <c r="BA95" s="49">
        <f t="shared" si="25"/>
        <v>0.95199001600000011</v>
      </c>
      <c r="BB95" s="49">
        <f t="shared" si="25"/>
        <v>0.95199001600000011</v>
      </c>
      <c r="BC95" s="49">
        <f t="shared" si="25"/>
        <v>0.95199001600000011</v>
      </c>
      <c r="BD95" s="49">
        <f t="shared" si="25"/>
        <v>0.95199001600000011</v>
      </c>
      <c r="BE95" s="49">
        <f t="shared" si="25"/>
        <v>0.95199001600000011</v>
      </c>
      <c r="BF95" s="49">
        <f t="shared" si="25"/>
        <v>0.95199001600000011</v>
      </c>
      <c r="BG95" s="49">
        <f t="shared" si="25"/>
        <v>0.95199001600000011</v>
      </c>
      <c r="BH95" s="49">
        <f t="shared" si="25"/>
        <v>0.95199001600000011</v>
      </c>
      <c r="BI95" s="49">
        <f t="shared" si="25"/>
        <v>0.95199001600000011</v>
      </c>
      <c r="BJ95" s="49">
        <f t="shared" si="25"/>
        <v>0.95199001600000011</v>
      </c>
      <c r="BK95" s="49">
        <f t="shared" si="25"/>
        <v>0.95199001600000011</v>
      </c>
      <c r="BL95" s="49">
        <f t="shared" si="25"/>
        <v>0.95199001600000011</v>
      </c>
      <c r="BM95" s="49">
        <f t="shared" si="25"/>
        <v>0.95199001600000011</v>
      </c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</row>
    <row r="96" spans="1:98" ht="15" customHeight="1" x14ac:dyDescent="0.45">
      <c r="A96" s="51"/>
      <c r="B96" s="84" t="s">
        <v>366</v>
      </c>
      <c r="C96">
        <f t="shared" si="17"/>
        <v>3</v>
      </c>
      <c r="AN96" s="49">
        <f t="shared" si="25"/>
        <v>0.95199001600000011</v>
      </c>
      <c r="AO96" s="49">
        <f t="shared" si="25"/>
        <v>0.95199001600000011</v>
      </c>
      <c r="AP96" s="49">
        <f t="shared" si="25"/>
        <v>0.95199001600000011</v>
      </c>
      <c r="AQ96" s="49">
        <f t="shared" si="25"/>
        <v>0.95199001600000011</v>
      </c>
      <c r="AR96" s="49">
        <f t="shared" si="25"/>
        <v>0.95199001600000011</v>
      </c>
      <c r="AS96" s="49">
        <f t="shared" si="25"/>
        <v>0.95199001600000011</v>
      </c>
      <c r="AT96" s="49">
        <f t="shared" si="25"/>
        <v>0.95199001600000011</v>
      </c>
      <c r="AU96" s="49">
        <f t="shared" si="25"/>
        <v>0.95199001600000011</v>
      </c>
      <c r="AV96" s="49">
        <f t="shared" si="25"/>
        <v>0.95199001600000011</v>
      </c>
      <c r="AW96" s="49">
        <f t="shared" si="25"/>
        <v>0.95199001600000011</v>
      </c>
      <c r="AX96" s="49">
        <f t="shared" si="25"/>
        <v>0.95199001600000011</v>
      </c>
      <c r="AY96" s="49">
        <f t="shared" si="25"/>
        <v>0.95199001600000011</v>
      </c>
      <c r="AZ96" s="49">
        <f t="shared" si="25"/>
        <v>0.95199001600000011</v>
      </c>
      <c r="BA96" s="49">
        <f t="shared" si="25"/>
        <v>0.95199001600000011</v>
      </c>
      <c r="BB96" s="49">
        <f t="shared" si="25"/>
        <v>0.95199001600000011</v>
      </c>
      <c r="BC96" s="49">
        <f t="shared" si="25"/>
        <v>0.95199001600000011</v>
      </c>
      <c r="BD96" s="49">
        <f t="shared" si="25"/>
        <v>0.95199001600000011</v>
      </c>
      <c r="BE96" s="49">
        <f t="shared" si="25"/>
        <v>0.95199001600000011</v>
      </c>
      <c r="BF96" s="49">
        <f t="shared" si="25"/>
        <v>0.95199001600000011</v>
      </c>
      <c r="BG96" s="49">
        <f t="shared" si="25"/>
        <v>0.95199001600000011</v>
      </c>
      <c r="BH96" s="49">
        <f t="shared" si="25"/>
        <v>0.95199001600000011</v>
      </c>
      <c r="BI96" s="49">
        <f t="shared" si="25"/>
        <v>0.95199001600000011</v>
      </c>
      <c r="BJ96" s="49">
        <f t="shared" si="25"/>
        <v>0.95199001600000011</v>
      </c>
      <c r="BK96" s="49">
        <f t="shared" si="25"/>
        <v>0.95199001600000011</v>
      </c>
      <c r="BL96" s="49">
        <f t="shared" si="25"/>
        <v>0.95199001600000011</v>
      </c>
      <c r="BM96" s="49">
        <f t="shared" ref="BM96" si="26">IF(BM$2=$B96,BM$57/BM$59,BL96)</f>
        <v>0.95199001600000011</v>
      </c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</row>
    <row r="97" spans="1:114" ht="15" customHeight="1" x14ac:dyDescent="0.45">
      <c r="A97" s="51"/>
      <c r="B97" s="84" t="s">
        <v>367</v>
      </c>
      <c r="C97">
        <f t="shared" si="17"/>
        <v>3</v>
      </c>
      <c r="AO97" s="49">
        <f t="shared" ref="AO97:BM101" si="27">IF(AO$2=$B97,AO$57/AO$59,AN97)</f>
        <v>0.95199001600000011</v>
      </c>
      <c r="AP97" s="49">
        <f t="shared" si="27"/>
        <v>0.95199001600000011</v>
      </c>
      <c r="AQ97" s="49">
        <f t="shared" si="27"/>
        <v>0.95199001600000011</v>
      </c>
      <c r="AR97" s="49">
        <f t="shared" si="27"/>
        <v>0.95199001600000011</v>
      </c>
      <c r="AS97" s="49">
        <f t="shared" si="27"/>
        <v>0.95199001600000011</v>
      </c>
      <c r="AT97" s="49">
        <f t="shared" si="27"/>
        <v>0.95199001600000011</v>
      </c>
      <c r="AU97" s="49">
        <f t="shared" si="27"/>
        <v>0.95199001600000011</v>
      </c>
      <c r="AV97" s="49">
        <f t="shared" si="27"/>
        <v>0.95199001600000011</v>
      </c>
      <c r="AW97" s="49">
        <f t="shared" si="27"/>
        <v>0.95199001600000011</v>
      </c>
      <c r="AX97" s="49">
        <f t="shared" si="27"/>
        <v>0.95199001600000011</v>
      </c>
      <c r="AY97" s="49">
        <f t="shared" si="27"/>
        <v>0.95199001600000011</v>
      </c>
      <c r="AZ97" s="49">
        <f t="shared" si="27"/>
        <v>0.95199001600000011</v>
      </c>
      <c r="BA97" s="49">
        <f t="shared" si="27"/>
        <v>0.95199001600000011</v>
      </c>
      <c r="BB97" s="49">
        <f t="shared" si="27"/>
        <v>0.95199001600000011</v>
      </c>
      <c r="BC97" s="49">
        <f t="shared" si="27"/>
        <v>0.95199001600000011</v>
      </c>
      <c r="BD97" s="49">
        <f t="shared" si="27"/>
        <v>0.95199001600000011</v>
      </c>
      <c r="BE97" s="49">
        <f t="shared" si="27"/>
        <v>0.95199001600000011</v>
      </c>
      <c r="BF97" s="49">
        <f t="shared" si="27"/>
        <v>0.95199001600000011</v>
      </c>
      <c r="BG97" s="49">
        <f t="shared" si="27"/>
        <v>0.95199001600000011</v>
      </c>
      <c r="BH97" s="49">
        <f t="shared" si="27"/>
        <v>0.95199001600000011</v>
      </c>
      <c r="BI97" s="49">
        <f t="shared" si="27"/>
        <v>0.95199001600000011</v>
      </c>
      <c r="BJ97" s="49">
        <f t="shared" si="27"/>
        <v>0.95199001600000011</v>
      </c>
      <c r="BK97" s="49">
        <f t="shared" si="27"/>
        <v>0.95199001600000011</v>
      </c>
      <c r="BL97" s="49">
        <f t="shared" si="27"/>
        <v>0.95199001600000011</v>
      </c>
      <c r="BM97" s="49">
        <f t="shared" si="27"/>
        <v>0.95199001600000011</v>
      </c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</row>
    <row r="98" spans="1:114" ht="15" customHeight="1" x14ac:dyDescent="0.45">
      <c r="A98" s="51"/>
      <c r="B98" s="84" t="s">
        <v>368</v>
      </c>
      <c r="C98">
        <f t="shared" si="17"/>
        <v>4</v>
      </c>
      <c r="AP98" s="49">
        <f t="shared" si="27"/>
        <v>0.98601638314666684</v>
      </c>
      <c r="AQ98" s="49">
        <f t="shared" si="27"/>
        <v>0.98601638314666684</v>
      </c>
      <c r="AR98" s="49">
        <f t="shared" si="27"/>
        <v>0.98601638314666684</v>
      </c>
      <c r="AS98" s="49">
        <f t="shared" si="27"/>
        <v>0.98601638314666684</v>
      </c>
      <c r="AT98" s="49">
        <f t="shared" si="27"/>
        <v>0.98601638314666684</v>
      </c>
      <c r="AU98" s="49">
        <f t="shared" si="27"/>
        <v>0.98601638314666684</v>
      </c>
      <c r="AV98" s="49">
        <f t="shared" si="27"/>
        <v>0.98601638314666684</v>
      </c>
      <c r="AW98" s="49">
        <f t="shared" si="27"/>
        <v>0.98601638314666684</v>
      </c>
      <c r="AX98" s="49">
        <f t="shared" si="27"/>
        <v>0.98601638314666684</v>
      </c>
      <c r="AY98" s="49">
        <f t="shared" si="27"/>
        <v>0.98601638314666684</v>
      </c>
      <c r="AZ98" s="49">
        <f t="shared" si="27"/>
        <v>0.98601638314666684</v>
      </c>
      <c r="BA98" s="49">
        <f t="shared" si="27"/>
        <v>0.98601638314666684</v>
      </c>
      <c r="BB98" s="49">
        <f t="shared" si="27"/>
        <v>0.98601638314666684</v>
      </c>
      <c r="BC98" s="49">
        <f t="shared" si="27"/>
        <v>0.98601638314666684</v>
      </c>
      <c r="BD98" s="49">
        <f t="shared" si="27"/>
        <v>0.98601638314666684</v>
      </c>
      <c r="BE98" s="49">
        <f t="shared" si="27"/>
        <v>0.98601638314666684</v>
      </c>
      <c r="BF98" s="49">
        <f t="shared" si="27"/>
        <v>0.98601638314666684</v>
      </c>
      <c r="BG98" s="49">
        <f t="shared" si="27"/>
        <v>0.98601638314666684</v>
      </c>
      <c r="BH98" s="49">
        <f t="shared" si="27"/>
        <v>0.98601638314666684</v>
      </c>
      <c r="BI98" s="49">
        <f t="shared" si="27"/>
        <v>0.98601638314666684</v>
      </c>
      <c r="BJ98" s="49">
        <f t="shared" si="27"/>
        <v>0.98601638314666684</v>
      </c>
      <c r="BK98" s="49">
        <f t="shared" si="27"/>
        <v>0.98601638314666684</v>
      </c>
      <c r="BL98" s="49">
        <f t="shared" si="27"/>
        <v>0.98601638314666684</v>
      </c>
      <c r="BM98" s="49">
        <f t="shared" si="27"/>
        <v>0.98601638314666684</v>
      </c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</row>
    <row r="99" spans="1:114" ht="15" customHeight="1" x14ac:dyDescent="0.45">
      <c r="A99" s="51"/>
      <c r="B99" s="84" t="s">
        <v>369</v>
      </c>
      <c r="C99">
        <f t="shared" si="17"/>
        <v>4</v>
      </c>
      <c r="AQ99" s="49">
        <f t="shared" si="27"/>
        <v>0.98601638314666684</v>
      </c>
      <c r="AR99" s="49">
        <f t="shared" si="27"/>
        <v>0.98601638314666684</v>
      </c>
      <c r="AS99" s="49">
        <f t="shared" si="27"/>
        <v>0.98601638314666684</v>
      </c>
      <c r="AT99" s="49">
        <f t="shared" si="27"/>
        <v>0.98601638314666684</v>
      </c>
      <c r="AU99" s="49">
        <f t="shared" si="27"/>
        <v>0.98601638314666684</v>
      </c>
      <c r="AV99" s="49">
        <f t="shared" si="27"/>
        <v>0.98601638314666684</v>
      </c>
      <c r="AW99" s="49">
        <f t="shared" si="27"/>
        <v>0.98601638314666684</v>
      </c>
      <c r="AX99" s="49">
        <f t="shared" si="27"/>
        <v>0.98601638314666684</v>
      </c>
      <c r="AY99" s="49">
        <f t="shared" si="27"/>
        <v>0.98601638314666684</v>
      </c>
      <c r="AZ99" s="49">
        <f t="shared" si="27"/>
        <v>0.98601638314666684</v>
      </c>
      <c r="BA99" s="49">
        <f t="shared" si="27"/>
        <v>0.98601638314666684</v>
      </c>
      <c r="BB99" s="49">
        <f t="shared" si="27"/>
        <v>0.98601638314666684</v>
      </c>
      <c r="BC99" s="49">
        <f t="shared" si="27"/>
        <v>0.98601638314666684</v>
      </c>
      <c r="BD99" s="49">
        <f t="shared" si="27"/>
        <v>0.98601638314666684</v>
      </c>
      <c r="BE99" s="49">
        <f t="shared" si="27"/>
        <v>0.98601638314666684</v>
      </c>
      <c r="BF99" s="49">
        <f t="shared" si="27"/>
        <v>0.98601638314666684</v>
      </c>
      <c r="BG99" s="49">
        <f t="shared" si="27"/>
        <v>0.98601638314666684</v>
      </c>
      <c r="BH99" s="49">
        <f t="shared" si="27"/>
        <v>0.98601638314666684</v>
      </c>
      <c r="BI99" s="49">
        <f t="shared" si="27"/>
        <v>0.98601638314666684</v>
      </c>
      <c r="BJ99" s="49">
        <f t="shared" si="27"/>
        <v>0.98601638314666684</v>
      </c>
      <c r="BK99" s="49">
        <f t="shared" si="27"/>
        <v>0.98601638314666684</v>
      </c>
      <c r="BL99" s="49">
        <f t="shared" si="27"/>
        <v>0.98601638314666684</v>
      </c>
      <c r="BM99" s="49">
        <f t="shared" si="27"/>
        <v>0.98601638314666684</v>
      </c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</row>
    <row r="100" spans="1:114" ht="15" customHeight="1" x14ac:dyDescent="0.45">
      <c r="A100" s="51"/>
      <c r="B100" s="84" t="s">
        <v>370</v>
      </c>
      <c r="C100">
        <f t="shared" si="17"/>
        <v>4</v>
      </c>
      <c r="AR100" s="49">
        <f t="shared" si="27"/>
        <v>0.98601638314666684</v>
      </c>
      <c r="AS100" s="49">
        <f t="shared" si="27"/>
        <v>0.98601638314666684</v>
      </c>
      <c r="AT100" s="49">
        <f t="shared" si="27"/>
        <v>0.98601638314666684</v>
      </c>
      <c r="AU100" s="49">
        <f t="shared" si="27"/>
        <v>0.98601638314666684</v>
      </c>
      <c r="AV100" s="49">
        <f t="shared" si="27"/>
        <v>0.98601638314666684</v>
      </c>
      <c r="AW100" s="49">
        <f t="shared" si="27"/>
        <v>0.98601638314666684</v>
      </c>
      <c r="AX100" s="49">
        <f t="shared" si="27"/>
        <v>0.98601638314666684</v>
      </c>
      <c r="AY100" s="49">
        <f t="shared" si="27"/>
        <v>0.98601638314666684</v>
      </c>
      <c r="AZ100" s="49">
        <f t="shared" si="27"/>
        <v>0.98601638314666684</v>
      </c>
      <c r="BA100" s="49">
        <f t="shared" si="27"/>
        <v>0.98601638314666684</v>
      </c>
      <c r="BB100" s="49">
        <f t="shared" si="27"/>
        <v>0.98601638314666684</v>
      </c>
      <c r="BC100" s="49">
        <f t="shared" si="27"/>
        <v>0.98601638314666684</v>
      </c>
      <c r="BD100" s="49">
        <f t="shared" si="27"/>
        <v>0.98601638314666684</v>
      </c>
      <c r="BE100" s="49">
        <f t="shared" si="27"/>
        <v>0.98601638314666684</v>
      </c>
      <c r="BF100" s="49">
        <f t="shared" si="27"/>
        <v>0.98601638314666684</v>
      </c>
      <c r="BG100" s="49">
        <f t="shared" si="27"/>
        <v>0.98601638314666684</v>
      </c>
      <c r="BH100" s="49">
        <f t="shared" si="27"/>
        <v>0.98601638314666684</v>
      </c>
      <c r="BI100" s="49">
        <f t="shared" si="27"/>
        <v>0.98601638314666684</v>
      </c>
      <c r="BJ100" s="49">
        <f t="shared" si="27"/>
        <v>0.98601638314666684</v>
      </c>
      <c r="BK100" s="49">
        <f t="shared" si="27"/>
        <v>0.98601638314666684</v>
      </c>
      <c r="BL100" s="49">
        <f t="shared" si="27"/>
        <v>0.98601638314666684</v>
      </c>
      <c r="BM100" s="49">
        <f t="shared" si="27"/>
        <v>0.98601638314666684</v>
      </c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</row>
    <row r="101" spans="1:114" ht="15" customHeight="1" x14ac:dyDescent="0.45">
      <c r="A101" s="51"/>
      <c r="B101" s="84" t="s">
        <v>371</v>
      </c>
      <c r="C101">
        <f t="shared" si="17"/>
        <v>4</v>
      </c>
      <c r="AS101" s="49">
        <f t="shared" si="27"/>
        <v>0.98601638314666684</v>
      </c>
      <c r="AT101" s="49">
        <f t="shared" si="27"/>
        <v>0.98601638314666684</v>
      </c>
      <c r="AU101" s="49">
        <f t="shared" si="27"/>
        <v>0.98601638314666684</v>
      </c>
      <c r="AV101" s="49">
        <f t="shared" si="27"/>
        <v>0.98601638314666684</v>
      </c>
      <c r="AW101" s="49">
        <f t="shared" si="27"/>
        <v>0.98601638314666684</v>
      </c>
      <c r="AX101" s="49">
        <f t="shared" si="27"/>
        <v>0.98601638314666684</v>
      </c>
      <c r="AY101" s="49">
        <f t="shared" si="27"/>
        <v>0.98601638314666684</v>
      </c>
      <c r="AZ101" s="49">
        <f t="shared" si="27"/>
        <v>0.98601638314666684</v>
      </c>
      <c r="BA101" s="49">
        <f t="shared" si="27"/>
        <v>0.98601638314666684</v>
      </c>
      <c r="BB101" s="49">
        <f t="shared" si="27"/>
        <v>0.98601638314666684</v>
      </c>
      <c r="BC101" s="49">
        <f t="shared" si="27"/>
        <v>0.98601638314666684</v>
      </c>
      <c r="BD101" s="49">
        <f t="shared" si="27"/>
        <v>0.98601638314666684</v>
      </c>
      <c r="BE101" s="49">
        <f t="shared" si="27"/>
        <v>0.98601638314666684</v>
      </c>
      <c r="BF101" s="49">
        <f t="shared" si="27"/>
        <v>0.98601638314666684</v>
      </c>
      <c r="BG101" s="49">
        <f t="shared" si="27"/>
        <v>0.98601638314666684</v>
      </c>
      <c r="BH101" s="49">
        <f t="shared" si="27"/>
        <v>0.98601638314666684</v>
      </c>
      <c r="BI101" s="49">
        <f t="shared" si="27"/>
        <v>0.98601638314666684</v>
      </c>
      <c r="BJ101" s="49">
        <f t="shared" si="27"/>
        <v>0.98601638314666684</v>
      </c>
      <c r="BK101" s="49">
        <f t="shared" si="27"/>
        <v>0.98601638314666684</v>
      </c>
      <c r="BL101" s="49">
        <f t="shared" si="27"/>
        <v>0.98601638314666684</v>
      </c>
      <c r="BM101" s="49">
        <f t="shared" si="27"/>
        <v>0.98601638314666684</v>
      </c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</row>
    <row r="102" spans="1:114" ht="15" customHeight="1" x14ac:dyDescent="0.45">
      <c r="A102" s="51"/>
      <c r="B102" s="84" t="s">
        <v>372</v>
      </c>
      <c r="C102">
        <f t="shared" si="17"/>
        <v>4</v>
      </c>
      <c r="AT102" s="49">
        <f t="shared" ref="AT102:BM106" si="28">IF(AT$2=$B102,AT$57/AT$59,AS102)</f>
        <v>0.98601638314666684</v>
      </c>
      <c r="AU102" s="49">
        <f t="shared" si="28"/>
        <v>0.98601638314666684</v>
      </c>
      <c r="AV102" s="49">
        <f t="shared" si="28"/>
        <v>0.98601638314666684</v>
      </c>
      <c r="AW102" s="49">
        <f t="shared" si="28"/>
        <v>0.98601638314666684</v>
      </c>
      <c r="AX102" s="49">
        <f t="shared" si="28"/>
        <v>0.98601638314666684</v>
      </c>
      <c r="AY102" s="49">
        <f t="shared" si="28"/>
        <v>0.98601638314666684</v>
      </c>
      <c r="AZ102" s="49">
        <f t="shared" si="28"/>
        <v>0.98601638314666684</v>
      </c>
      <c r="BA102" s="49">
        <f t="shared" si="28"/>
        <v>0.98601638314666684</v>
      </c>
      <c r="BB102" s="49">
        <f t="shared" si="28"/>
        <v>0.98601638314666684</v>
      </c>
      <c r="BC102" s="49">
        <f t="shared" si="28"/>
        <v>0.98601638314666684</v>
      </c>
      <c r="BD102" s="49">
        <f t="shared" si="28"/>
        <v>0.98601638314666684</v>
      </c>
      <c r="BE102" s="49">
        <f t="shared" si="28"/>
        <v>0.98601638314666684</v>
      </c>
      <c r="BF102" s="49">
        <f t="shared" si="28"/>
        <v>0.98601638314666684</v>
      </c>
      <c r="BG102" s="49">
        <f t="shared" si="28"/>
        <v>0.98601638314666684</v>
      </c>
      <c r="BH102" s="49">
        <f t="shared" si="28"/>
        <v>0.98601638314666684</v>
      </c>
      <c r="BI102" s="49">
        <f t="shared" si="28"/>
        <v>0.98601638314666684</v>
      </c>
      <c r="BJ102" s="49">
        <f t="shared" si="28"/>
        <v>0.98601638314666684</v>
      </c>
      <c r="BK102" s="49">
        <f t="shared" si="28"/>
        <v>0.98601638314666684</v>
      </c>
      <c r="BL102" s="49">
        <f t="shared" si="28"/>
        <v>0.98601638314666684</v>
      </c>
      <c r="BM102" s="49">
        <f t="shared" si="28"/>
        <v>0.98601638314666684</v>
      </c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</row>
    <row r="103" spans="1:114" ht="15" customHeight="1" x14ac:dyDescent="0.45">
      <c r="A103" s="51"/>
      <c r="B103" s="84" t="s">
        <v>373</v>
      </c>
      <c r="C103">
        <f t="shared" si="17"/>
        <v>4</v>
      </c>
      <c r="AU103" s="49">
        <f t="shared" si="28"/>
        <v>0.98601638314666684</v>
      </c>
      <c r="AV103" s="49">
        <f t="shared" si="28"/>
        <v>0.98601638314666684</v>
      </c>
      <c r="AW103" s="49">
        <f t="shared" si="28"/>
        <v>0.98601638314666684</v>
      </c>
      <c r="AX103" s="49">
        <f t="shared" si="28"/>
        <v>0.98601638314666684</v>
      </c>
      <c r="AY103" s="49">
        <f t="shared" si="28"/>
        <v>0.98601638314666684</v>
      </c>
      <c r="AZ103" s="49">
        <f t="shared" si="28"/>
        <v>0.98601638314666684</v>
      </c>
      <c r="BA103" s="49">
        <f t="shared" si="28"/>
        <v>0.98601638314666684</v>
      </c>
      <c r="BB103" s="49">
        <f t="shared" si="28"/>
        <v>0.98601638314666684</v>
      </c>
      <c r="BC103" s="49">
        <f t="shared" si="28"/>
        <v>0.98601638314666684</v>
      </c>
      <c r="BD103" s="49">
        <f t="shared" si="28"/>
        <v>0.98601638314666684</v>
      </c>
      <c r="BE103" s="49">
        <f t="shared" si="28"/>
        <v>0.98601638314666684</v>
      </c>
      <c r="BF103" s="49">
        <f t="shared" si="28"/>
        <v>0.98601638314666684</v>
      </c>
      <c r="BG103" s="49">
        <f t="shared" si="28"/>
        <v>0.98601638314666684</v>
      </c>
      <c r="BH103" s="49">
        <f t="shared" si="28"/>
        <v>0.98601638314666684</v>
      </c>
      <c r="BI103" s="49">
        <f t="shared" si="28"/>
        <v>0.98601638314666684</v>
      </c>
      <c r="BJ103" s="49">
        <f t="shared" si="28"/>
        <v>0.98601638314666684</v>
      </c>
      <c r="BK103" s="49">
        <f t="shared" si="28"/>
        <v>0.98601638314666684</v>
      </c>
      <c r="BL103" s="49">
        <f t="shared" si="28"/>
        <v>0.98601638314666684</v>
      </c>
      <c r="BM103" s="49">
        <f t="shared" si="28"/>
        <v>0.98601638314666684</v>
      </c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</row>
    <row r="104" spans="1:114" ht="15" customHeight="1" x14ac:dyDescent="0.45">
      <c r="A104" s="51"/>
      <c r="B104" s="84" t="s">
        <v>374</v>
      </c>
      <c r="C104">
        <f t="shared" si="17"/>
        <v>4</v>
      </c>
      <c r="AV104" s="49">
        <f t="shared" si="28"/>
        <v>0.98601638314666684</v>
      </c>
      <c r="AW104" s="49">
        <f t="shared" si="28"/>
        <v>0.98601638314666684</v>
      </c>
      <c r="AX104" s="49">
        <f t="shared" si="28"/>
        <v>0.98601638314666684</v>
      </c>
      <c r="AY104" s="49">
        <f t="shared" si="28"/>
        <v>0.98601638314666684</v>
      </c>
      <c r="AZ104" s="49">
        <f t="shared" si="28"/>
        <v>0.98601638314666684</v>
      </c>
      <c r="BA104" s="49">
        <f t="shared" si="28"/>
        <v>0.98601638314666684</v>
      </c>
      <c r="BB104" s="49">
        <f t="shared" si="28"/>
        <v>0.98601638314666684</v>
      </c>
      <c r="BC104" s="49">
        <f t="shared" si="28"/>
        <v>0.98601638314666684</v>
      </c>
      <c r="BD104" s="49">
        <f t="shared" si="28"/>
        <v>0.98601638314666684</v>
      </c>
      <c r="BE104" s="49">
        <f t="shared" si="28"/>
        <v>0.98601638314666684</v>
      </c>
      <c r="BF104" s="49">
        <f t="shared" si="28"/>
        <v>0.98601638314666684</v>
      </c>
      <c r="BG104" s="49">
        <f t="shared" si="28"/>
        <v>0.98601638314666684</v>
      </c>
      <c r="BH104" s="49">
        <f t="shared" si="28"/>
        <v>0.98601638314666684</v>
      </c>
      <c r="BI104" s="49">
        <f t="shared" si="28"/>
        <v>0.98601638314666684</v>
      </c>
      <c r="BJ104" s="49">
        <f t="shared" si="28"/>
        <v>0.98601638314666684</v>
      </c>
      <c r="BK104" s="49">
        <f t="shared" si="28"/>
        <v>0.98601638314666684</v>
      </c>
      <c r="BL104" s="49">
        <f t="shared" si="28"/>
        <v>0.98601638314666684</v>
      </c>
      <c r="BM104" s="49">
        <f t="shared" si="28"/>
        <v>0.98601638314666684</v>
      </c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</row>
    <row r="105" spans="1:114" ht="15" customHeight="1" x14ac:dyDescent="0.45">
      <c r="A105" s="51"/>
      <c r="B105" s="84" t="s">
        <v>375</v>
      </c>
      <c r="C105">
        <f t="shared" si="17"/>
        <v>4</v>
      </c>
      <c r="AW105" s="49">
        <f t="shared" si="28"/>
        <v>0.98601638314666684</v>
      </c>
      <c r="AX105" s="49">
        <f t="shared" si="28"/>
        <v>0.98601638314666684</v>
      </c>
      <c r="AY105" s="49">
        <f t="shared" si="28"/>
        <v>0.98601638314666684</v>
      </c>
      <c r="AZ105" s="49">
        <f t="shared" si="28"/>
        <v>0.98601638314666684</v>
      </c>
      <c r="BA105" s="49">
        <f t="shared" si="28"/>
        <v>0.98601638314666684</v>
      </c>
      <c r="BB105" s="49">
        <f t="shared" si="28"/>
        <v>0.98601638314666684</v>
      </c>
      <c r="BC105" s="49">
        <f t="shared" si="28"/>
        <v>0.98601638314666684</v>
      </c>
      <c r="BD105" s="49">
        <f t="shared" si="28"/>
        <v>0.98601638314666684</v>
      </c>
      <c r="BE105" s="49">
        <f t="shared" si="28"/>
        <v>0.98601638314666684</v>
      </c>
      <c r="BF105" s="49">
        <f t="shared" si="28"/>
        <v>0.98601638314666684</v>
      </c>
      <c r="BG105" s="49">
        <f t="shared" si="28"/>
        <v>0.98601638314666684</v>
      </c>
      <c r="BH105" s="49">
        <f t="shared" si="28"/>
        <v>0.98601638314666684</v>
      </c>
      <c r="BI105" s="49">
        <f t="shared" si="28"/>
        <v>0.98601638314666684</v>
      </c>
      <c r="BJ105" s="49">
        <f t="shared" si="28"/>
        <v>0.98601638314666684</v>
      </c>
      <c r="BK105" s="49">
        <f t="shared" si="28"/>
        <v>0.98601638314666684</v>
      </c>
      <c r="BL105" s="49">
        <f t="shared" si="28"/>
        <v>0.98601638314666684</v>
      </c>
      <c r="BM105" s="49">
        <f t="shared" si="28"/>
        <v>0.98601638314666684</v>
      </c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</row>
    <row r="106" spans="1:114" ht="15" customHeight="1" x14ac:dyDescent="0.45">
      <c r="A106" s="51"/>
      <c r="B106" s="84" t="s">
        <v>376</v>
      </c>
      <c r="C106">
        <f t="shared" si="17"/>
        <v>4</v>
      </c>
      <c r="AX106" s="49">
        <f t="shared" si="28"/>
        <v>0.98601638314666684</v>
      </c>
      <c r="AY106" s="49">
        <f t="shared" si="28"/>
        <v>0.98601638314666684</v>
      </c>
      <c r="AZ106" s="49">
        <f t="shared" si="28"/>
        <v>0.98601638314666684</v>
      </c>
      <c r="BA106" s="49">
        <f t="shared" si="28"/>
        <v>0.98601638314666684</v>
      </c>
      <c r="BB106" s="49">
        <f t="shared" si="28"/>
        <v>0.98601638314666684</v>
      </c>
      <c r="BC106" s="49">
        <f t="shared" si="28"/>
        <v>0.98601638314666684</v>
      </c>
      <c r="BD106" s="49">
        <f t="shared" si="28"/>
        <v>0.98601638314666684</v>
      </c>
      <c r="BE106" s="49">
        <f t="shared" si="28"/>
        <v>0.98601638314666684</v>
      </c>
      <c r="BF106" s="49">
        <f t="shared" si="28"/>
        <v>0.98601638314666684</v>
      </c>
      <c r="BG106" s="49">
        <f t="shared" si="28"/>
        <v>0.98601638314666684</v>
      </c>
      <c r="BH106" s="49">
        <f t="shared" si="28"/>
        <v>0.98601638314666684</v>
      </c>
      <c r="BI106" s="49">
        <f t="shared" si="28"/>
        <v>0.98601638314666684</v>
      </c>
      <c r="BJ106" s="49">
        <f t="shared" si="28"/>
        <v>0.98601638314666684</v>
      </c>
      <c r="BK106" s="49">
        <f t="shared" si="28"/>
        <v>0.98601638314666684</v>
      </c>
      <c r="BL106" s="49">
        <f t="shared" si="28"/>
        <v>0.98601638314666684</v>
      </c>
      <c r="BM106" s="49">
        <f t="shared" si="28"/>
        <v>0.98601638314666684</v>
      </c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</row>
    <row r="107" spans="1:114" ht="15" customHeight="1" x14ac:dyDescent="0.45">
      <c r="A107" s="51"/>
      <c r="B107" s="84" t="s">
        <v>377</v>
      </c>
      <c r="C107">
        <f t="shared" si="17"/>
        <v>4</v>
      </c>
      <c r="AY107" s="49">
        <f t="shared" ref="AY107:BM111" si="29">IF(AY$2=$B107,AY$57/AY$59,AX107)</f>
        <v>0.98601638314666684</v>
      </c>
      <c r="AZ107" s="49">
        <f t="shared" si="29"/>
        <v>0.98601638314666684</v>
      </c>
      <c r="BA107" s="49">
        <f t="shared" si="29"/>
        <v>0.98601638314666684</v>
      </c>
      <c r="BB107" s="49">
        <f t="shared" si="29"/>
        <v>0.98601638314666684</v>
      </c>
      <c r="BC107" s="49">
        <f t="shared" si="29"/>
        <v>0.98601638314666684</v>
      </c>
      <c r="BD107" s="49">
        <f t="shared" si="29"/>
        <v>0.98601638314666684</v>
      </c>
      <c r="BE107" s="49">
        <f t="shared" si="29"/>
        <v>0.98601638314666684</v>
      </c>
      <c r="BF107" s="49">
        <f t="shared" si="29"/>
        <v>0.98601638314666684</v>
      </c>
      <c r="BG107" s="49">
        <f t="shared" si="29"/>
        <v>0.98601638314666684</v>
      </c>
      <c r="BH107" s="49">
        <f t="shared" si="29"/>
        <v>0.98601638314666684</v>
      </c>
      <c r="BI107" s="49">
        <f t="shared" si="29"/>
        <v>0.98601638314666684</v>
      </c>
      <c r="BJ107" s="49">
        <f t="shared" si="29"/>
        <v>0.98601638314666684</v>
      </c>
      <c r="BK107" s="49">
        <f t="shared" si="29"/>
        <v>0.98601638314666684</v>
      </c>
      <c r="BL107" s="49">
        <f t="shared" si="29"/>
        <v>0.98601638314666684</v>
      </c>
      <c r="BM107" s="49">
        <f t="shared" si="29"/>
        <v>0.98601638314666684</v>
      </c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</row>
    <row r="108" spans="1:114" ht="15" customHeight="1" x14ac:dyDescent="0.45">
      <c r="A108" s="51"/>
      <c r="B108" s="84" t="s">
        <v>378</v>
      </c>
      <c r="C108">
        <f t="shared" si="17"/>
        <v>4</v>
      </c>
      <c r="AZ108" s="49">
        <f t="shared" si="29"/>
        <v>0.98601638314666684</v>
      </c>
      <c r="BA108" s="49">
        <f t="shared" si="29"/>
        <v>0.98601638314666684</v>
      </c>
      <c r="BB108" s="49">
        <f t="shared" si="29"/>
        <v>0.98601638314666684</v>
      </c>
      <c r="BC108" s="49">
        <f t="shared" si="29"/>
        <v>0.98601638314666684</v>
      </c>
      <c r="BD108" s="49">
        <f t="shared" si="29"/>
        <v>0.98601638314666684</v>
      </c>
      <c r="BE108" s="49">
        <f t="shared" si="29"/>
        <v>0.98601638314666684</v>
      </c>
      <c r="BF108" s="49">
        <f t="shared" si="29"/>
        <v>0.98601638314666684</v>
      </c>
      <c r="BG108" s="49">
        <f t="shared" si="29"/>
        <v>0.98601638314666684</v>
      </c>
      <c r="BH108" s="49">
        <f t="shared" si="29"/>
        <v>0.98601638314666684</v>
      </c>
      <c r="BI108" s="49">
        <f t="shared" si="29"/>
        <v>0.98601638314666684</v>
      </c>
      <c r="BJ108" s="49">
        <f t="shared" si="29"/>
        <v>0.98601638314666684</v>
      </c>
      <c r="BK108" s="49">
        <f t="shared" si="29"/>
        <v>0.98601638314666684</v>
      </c>
      <c r="BL108" s="49">
        <f t="shared" si="29"/>
        <v>0.98601638314666684</v>
      </c>
      <c r="BM108" s="49">
        <f t="shared" si="29"/>
        <v>0.98601638314666684</v>
      </c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</row>
    <row r="109" spans="1:114" ht="15" customHeight="1" x14ac:dyDescent="0.45">
      <c r="A109" s="51"/>
      <c r="B109" s="84" t="s">
        <v>379</v>
      </c>
      <c r="C109">
        <f t="shared" si="17"/>
        <v>4</v>
      </c>
      <c r="BA109" s="49">
        <f t="shared" si="29"/>
        <v>0.98601638314666684</v>
      </c>
      <c r="BB109" s="49">
        <f t="shared" si="29"/>
        <v>0.98601638314666684</v>
      </c>
      <c r="BC109" s="49">
        <f t="shared" si="29"/>
        <v>0.98601638314666684</v>
      </c>
      <c r="BD109" s="49">
        <f t="shared" si="29"/>
        <v>0.98601638314666684</v>
      </c>
      <c r="BE109" s="49">
        <f t="shared" si="29"/>
        <v>0.98601638314666684</v>
      </c>
      <c r="BF109" s="49">
        <f t="shared" si="29"/>
        <v>0.98601638314666684</v>
      </c>
      <c r="BG109" s="49">
        <f t="shared" si="29"/>
        <v>0.98601638314666684</v>
      </c>
      <c r="BH109" s="49">
        <f t="shared" si="29"/>
        <v>0.98601638314666684</v>
      </c>
      <c r="BI109" s="49">
        <f t="shared" si="29"/>
        <v>0.98601638314666684</v>
      </c>
      <c r="BJ109" s="49">
        <f t="shared" si="29"/>
        <v>0.98601638314666684</v>
      </c>
      <c r="BK109" s="49">
        <f t="shared" si="29"/>
        <v>0.98601638314666684</v>
      </c>
      <c r="BL109" s="49">
        <f t="shared" si="29"/>
        <v>0.98601638314666684</v>
      </c>
      <c r="BM109" s="49">
        <f t="shared" si="29"/>
        <v>0.98601638314666684</v>
      </c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</row>
    <row r="110" spans="1:114" ht="15" customHeight="1" x14ac:dyDescent="0.45">
      <c r="A110" s="51"/>
      <c r="B110" s="84" t="s">
        <v>380</v>
      </c>
      <c r="C110">
        <f t="shared" si="17"/>
        <v>5</v>
      </c>
      <c r="BB110" s="49">
        <f t="shared" si="29"/>
        <v>1.0114700441429334</v>
      </c>
      <c r="BC110" s="49">
        <f t="shared" si="29"/>
        <v>1.0114700441429334</v>
      </c>
      <c r="BD110" s="49">
        <f t="shared" si="29"/>
        <v>1.0114700441429334</v>
      </c>
      <c r="BE110" s="49">
        <f t="shared" si="29"/>
        <v>1.0114700441429334</v>
      </c>
      <c r="BF110" s="49">
        <f t="shared" si="29"/>
        <v>1.0114700441429334</v>
      </c>
      <c r="BG110" s="49">
        <f t="shared" si="29"/>
        <v>1.0114700441429334</v>
      </c>
      <c r="BH110" s="49">
        <f t="shared" si="29"/>
        <v>1.0114700441429334</v>
      </c>
      <c r="BI110" s="49">
        <f t="shared" si="29"/>
        <v>1.0114700441429334</v>
      </c>
      <c r="BJ110" s="49">
        <f t="shared" si="29"/>
        <v>1.0114700441429334</v>
      </c>
      <c r="BK110" s="49">
        <f t="shared" si="29"/>
        <v>1.0114700441429334</v>
      </c>
      <c r="BL110" s="49">
        <f t="shared" si="29"/>
        <v>1.0114700441429334</v>
      </c>
      <c r="BM110" s="49">
        <f t="shared" si="29"/>
        <v>1.0114700441429334</v>
      </c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</row>
    <row r="111" spans="1:114" ht="15" customHeight="1" x14ac:dyDescent="0.45">
      <c r="A111" s="51"/>
      <c r="B111" s="84" t="s">
        <v>381</v>
      </c>
      <c r="C111">
        <f t="shared" si="17"/>
        <v>5</v>
      </c>
      <c r="BC111" s="49">
        <f t="shared" si="29"/>
        <v>1.0114700441429334</v>
      </c>
      <c r="BD111" s="49">
        <f t="shared" si="29"/>
        <v>1.0114700441429334</v>
      </c>
      <c r="BE111" s="49">
        <f t="shared" si="29"/>
        <v>1.0114700441429334</v>
      </c>
      <c r="BF111" s="49">
        <f t="shared" si="29"/>
        <v>1.0114700441429334</v>
      </c>
      <c r="BG111" s="49">
        <f t="shared" si="29"/>
        <v>1.0114700441429334</v>
      </c>
      <c r="BH111" s="49">
        <f t="shared" si="29"/>
        <v>1.0114700441429334</v>
      </c>
      <c r="BI111" s="49">
        <f t="shared" si="29"/>
        <v>1.0114700441429334</v>
      </c>
      <c r="BJ111" s="49">
        <f t="shared" si="29"/>
        <v>1.0114700441429334</v>
      </c>
      <c r="BK111" s="49">
        <f t="shared" si="29"/>
        <v>1.0114700441429334</v>
      </c>
      <c r="BL111" s="49">
        <f t="shared" si="29"/>
        <v>1.0114700441429334</v>
      </c>
      <c r="BM111" s="49">
        <f t="shared" si="29"/>
        <v>1.0114700441429334</v>
      </c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</row>
    <row r="112" spans="1:114" ht="15" customHeight="1" x14ac:dyDescent="0.45">
      <c r="A112" s="51"/>
      <c r="B112" s="84" t="s">
        <v>382</v>
      </c>
      <c r="C112">
        <f t="shared" si="17"/>
        <v>5</v>
      </c>
      <c r="BD112" s="49">
        <f t="shared" ref="BD112:BM116" si="30">IF(BD$2=$B112,BD$57/BD$59,BC112)</f>
        <v>1.0114700441429334</v>
      </c>
      <c r="BE112" s="49">
        <f t="shared" si="30"/>
        <v>1.0114700441429334</v>
      </c>
      <c r="BF112" s="49">
        <f t="shared" si="30"/>
        <v>1.0114700441429334</v>
      </c>
      <c r="BG112" s="49">
        <f t="shared" si="30"/>
        <v>1.0114700441429334</v>
      </c>
      <c r="BH112" s="49">
        <f t="shared" si="30"/>
        <v>1.0114700441429334</v>
      </c>
      <c r="BI112" s="49">
        <f t="shared" si="30"/>
        <v>1.0114700441429334</v>
      </c>
      <c r="BJ112" s="49">
        <f t="shared" si="30"/>
        <v>1.0114700441429334</v>
      </c>
      <c r="BK112" s="49">
        <f t="shared" si="30"/>
        <v>1.0114700441429334</v>
      </c>
      <c r="BL112" s="49">
        <f t="shared" si="30"/>
        <v>1.0114700441429334</v>
      </c>
      <c r="BM112" s="49">
        <f t="shared" si="30"/>
        <v>1.0114700441429334</v>
      </c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</row>
    <row r="113" spans="1:123" ht="15" customHeight="1" x14ac:dyDescent="0.45">
      <c r="A113" s="51"/>
      <c r="B113" s="84" t="s">
        <v>383</v>
      </c>
      <c r="C113">
        <f t="shared" si="17"/>
        <v>5</v>
      </c>
      <c r="BE113" s="49">
        <f t="shared" si="30"/>
        <v>1.0114700441429334</v>
      </c>
      <c r="BF113" s="49">
        <f t="shared" si="30"/>
        <v>1.0114700441429334</v>
      </c>
      <c r="BG113" s="49">
        <f t="shared" si="30"/>
        <v>1.0114700441429334</v>
      </c>
      <c r="BH113" s="49">
        <f t="shared" si="30"/>
        <v>1.0114700441429334</v>
      </c>
      <c r="BI113" s="49">
        <f t="shared" si="30"/>
        <v>1.0114700441429334</v>
      </c>
      <c r="BJ113" s="49">
        <f t="shared" si="30"/>
        <v>1.0114700441429334</v>
      </c>
      <c r="BK113" s="49">
        <f t="shared" si="30"/>
        <v>1.0114700441429334</v>
      </c>
      <c r="BL113" s="49">
        <f t="shared" si="30"/>
        <v>1.0114700441429334</v>
      </c>
      <c r="BM113" s="49">
        <f t="shared" si="30"/>
        <v>1.0114700441429334</v>
      </c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</row>
    <row r="114" spans="1:123" ht="15" customHeight="1" x14ac:dyDescent="0.45">
      <c r="A114" s="51"/>
      <c r="B114" s="84" t="s">
        <v>384</v>
      </c>
      <c r="C114">
        <f t="shared" si="17"/>
        <v>5</v>
      </c>
      <c r="BF114" s="49">
        <f t="shared" si="30"/>
        <v>1.0114700441429334</v>
      </c>
      <c r="BG114" s="49">
        <f t="shared" si="30"/>
        <v>1.0114700441429334</v>
      </c>
      <c r="BH114" s="49">
        <f t="shared" si="30"/>
        <v>1.0114700441429334</v>
      </c>
      <c r="BI114" s="49">
        <f t="shared" si="30"/>
        <v>1.0114700441429334</v>
      </c>
      <c r="BJ114" s="49">
        <f t="shared" si="30"/>
        <v>1.0114700441429334</v>
      </c>
      <c r="BK114" s="49">
        <f t="shared" si="30"/>
        <v>1.0114700441429334</v>
      </c>
      <c r="BL114" s="49">
        <f t="shared" si="30"/>
        <v>1.0114700441429334</v>
      </c>
      <c r="BM114" s="49">
        <f t="shared" si="30"/>
        <v>1.0114700441429334</v>
      </c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</row>
    <row r="115" spans="1:123" ht="15" customHeight="1" x14ac:dyDescent="0.45">
      <c r="A115" s="51"/>
      <c r="B115" s="84" t="s">
        <v>385</v>
      </c>
      <c r="C115">
        <f t="shared" si="17"/>
        <v>5</v>
      </c>
      <c r="BG115" s="49">
        <f t="shared" si="30"/>
        <v>1.0114700441429334</v>
      </c>
      <c r="BH115" s="49">
        <f t="shared" si="30"/>
        <v>1.0114700441429334</v>
      </c>
      <c r="BI115" s="49">
        <f t="shared" si="30"/>
        <v>1.0114700441429334</v>
      </c>
      <c r="BJ115" s="49">
        <f t="shared" si="30"/>
        <v>1.0114700441429334</v>
      </c>
      <c r="BK115" s="49">
        <f t="shared" si="30"/>
        <v>1.0114700441429334</v>
      </c>
      <c r="BL115" s="49">
        <f t="shared" si="30"/>
        <v>1.0114700441429334</v>
      </c>
      <c r="BM115" s="49">
        <f t="shared" si="30"/>
        <v>1.0114700441429334</v>
      </c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</row>
    <row r="116" spans="1:123" ht="15" customHeight="1" x14ac:dyDescent="0.45">
      <c r="A116" s="51"/>
      <c r="B116" s="84" t="s">
        <v>386</v>
      </c>
      <c r="C116">
        <f t="shared" si="17"/>
        <v>5</v>
      </c>
      <c r="BH116" s="49">
        <f t="shared" si="30"/>
        <v>1.0114700441429334</v>
      </c>
      <c r="BI116" s="49">
        <f t="shared" si="30"/>
        <v>1.0114700441429334</v>
      </c>
      <c r="BJ116" s="49">
        <f t="shared" si="30"/>
        <v>1.0114700441429334</v>
      </c>
      <c r="BK116" s="49">
        <f t="shared" si="30"/>
        <v>1.0114700441429334</v>
      </c>
      <c r="BL116" s="49">
        <f t="shared" si="30"/>
        <v>1.0114700441429334</v>
      </c>
      <c r="BM116" s="49">
        <f t="shared" si="30"/>
        <v>1.0114700441429334</v>
      </c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</row>
    <row r="117" spans="1:123" ht="15" customHeight="1" x14ac:dyDescent="0.45">
      <c r="A117" s="51"/>
      <c r="B117" s="84" t="s">
        <v>387</v>
      </c>
      <c r="C117">
        <f t="shared" si="17"/>
        <v>5</v>
      </c>
      <c r="BI117" s="49">
        <f t="shared" ref="BI117:BM121" si="31">IF(BI$2=$B117,BI$57/BI$59,BH117)</f>
        <v>1.0114700441429334</v>
      </c>
      <c r="BJ117" s="49">
        <f t="shared" si="31"/>
        <v>1.0114700441429334</v>
      </c>
      <c r="BK117" s="49">
        <f t="shared" si="31"/>
        <v>1.0114700441429334</v>
      </c>
      <c r="BL117" s="49">
        <f t="shared" si="31"/>
        <v>1.0114700441429334</v>
      </c>
      <c r="BM117" s="49">
        <f t="shared" si="31"/>
        <v>1.0114700441429334</v>
      </c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</row>
    <row r="118" spans="1:123" ht="15" customHeight="1" x14ac:dyDescent="0.45">
      <c r="A118" s="51"/>
      <c r="B118" s="84" t="s">
        <v>388</v>
      </c>
      <c r="C118">
        <f t="shared" si="17"/>
        <v>5</v>
      </c>
      <c r="BJ118" s="49">
        <f t="shared" si="31"/>
        <v>1.0114700441429334</v>
      </c>
      <c r="BK118" s="49">
        <f t="shared" si="31"/>
        <v>1.0114700441429334</v>
      </c>
      <c r="BL118" s="49">
        <f t="shared" si="31"/>
        <v>1.0114700441429334</v>
      </c>
      <c r="BM118" s="49">
        <f t="shared" si="31"/>
        <v>1.0114700441429334</v>
      </c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</row>
    <row r="119" spans="1:123" ht="15" customHeight="1" x14ac:dyDescent="0.45">
      <c r="A119" s="51"/>
      <c r="B119" s="84" t="s">
        <v>389</v>
      </c>
      <c r="C119">
        <f t="shared" si="17"/>
        <v>5</v>
      </c>
      <c r="BK119" s="49">
        <f t="shared" si="31"/>
        <v>1.0114700441429334</v>
      </c>
      <c r="BL119" s="49">
        <f t="shared" si="31"/>
        <v>1.0114700441429334</v>
      </c>
      <c r="BM119" s="49">
        <f t="shared" si="31"/>
        <v>1.0114700441429334</v>
      </c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</row>
    <row r="120" spans="1:123" ht="15" customHeight="1" x14ac:dyDescent="0.45">
      <c r="A120" s="51"/>
      <c r="B120" s="84" t="s">
        <v>390</v>
      </c>
      <c r="C120">
        <f t="shared" si="17"/>
        <v>5</v>
      </c>
      <c r="BL120" s="49">
        <f t="shared" si="31"/>
        <v>1.0114700441429334</v>
      </c>
      <c r="BM120" s="49">
        <f t="shared" si="31"/>
        <v>1.0114700441429334</v>
      </c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</row>
    <row r="121" spans="1:123" ht="15" customHeight="1" x14ac:dyDescent="0.45">
      <c r="A121" s="51"/>
      <c r="B121" s="84" t="s">
        <v>391</v>
      </c>
      <c r="C121">
        <f t="shared" si="17"/>
        <v>5</v>
      </c>
      <c r="BM121" s="49">
        <f t="shared" si="31"/>
        <v>1.0114700441429334</v>
      </c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</row>
    <row r="122" spans="1:123" ht="15" customHeight="1" x14ac:dyDescent="0.45">
      <c r="A122" s="51"/>
    </row>
    <row r="123" spans="1:123" ht="15" customHeight="1" x14ac:dyDescent="0.45">
      <c r="A123" s="51"/>
      <c r="B123" t="s">
        <v>327</v>
      </c>
      <c r="F123">
        <f>SUM(F62:F122)</f>
        <v>0.55370666666666679</v>
      </c>
      <c r="G123">
        <f t="shared" ref="G123:BM123" si="32">SUM(G62:G122)</f>
        <v>1.1337653333333335</v>
      </c>
      <c r="H123">
        <f t="shared" si="32"/>
        <v>1.7401760000000004</v>
      </c>
      <c r="I123">
        <f t="shared" si="32"/>
        <v>2.3729386666666672</v>
      </c>
      <c r="J123">
        <f t="shared" si="32"/>
        <v>3.0320533333333342</v>
      </c>
      <c r="K123">
        <f t="shared" si="32"/>
        <v>3.7175200000000008</v>
      </c>
      <c r="L123">
        <f t="shared" si="32"/>
        <v>4.4293386666666672</v>
      </c>
      <c r="M123">
        <f t="shared" si="32"/>
        <v>5.1675093333333342</v>
      </c>
      <c r="N123">
        <f t="shared" si="32"/>
        <v>5.9320320000000013</v>
      </c>
      <c r="O123">
        <f t="shared" si="32"/>
        <v>6.7229066666666686</v>
      </c>
      <c r="P123">
        <f t="shared" si="32"/>
        <v>7.5401333333333351</v>
      </c>
      <c r="Q123">
        <f t="shared" si="32"/>
        <v>8.3837120000000027</v>
      </c>
      <c r="R123">
        <f t="shared" si="32"/>
        <v>9.2748029333333371</v>
      </c>
      <c r="S123">
        <f t="shared" si="32"/>
        <v>10.165893866666671</v>
      </c>
      <c r="T123">
        <f t="shared" si="32"/>
        <v>11.056984800000006</v>
      </c>
      <c r="U123">
        <f t="shared" si="32"/>
        <v>11.94807573333334</v>
      </c>
      <c r="V123">
        <f t="shared" si="32"/>
        <v>12.839166666666674</v>
      </c>
      <c r="W123">
        <f t="shared" si="32"/>
        <v>13.757927200000008</v>
      </c>
      <c r="X123">
        <f t="shared" si="32"/>
        <v>14.676687733333342</v>
      </c>
      <c r="Y123">
        <f t="shared" si="32"/>
        <v>15.595448266666676</v>
      </c>
      <c r="Z123">
        <f t="shared" si="32"/>
        <v>16.514208800000009</v>
      </c>
      <c r="AA123">
        <f t="shared" si="32"/>
        <v>17.432969333333343</v>
      </c>
      <c r="AB123">
        <f t="shared" si="32"/>
        <v>18.351729866666677</v>
      </c>
      <c r="AC123">
        <f t="shared" si="32"/>
        <v>19.270490400000011</v>
      </c>
      <c r="AD123">
        <f t="shared" si="32"/>
        <v>20.22248041600001</v>
      </c>
      <c r="AE123">
        <f t="shared" si="32"/>
        <v>21.17447043200001</v>
      </c>
      <c r="AF123">
        <f t="shared" si="32"/>
        <v>22.12646044800001</v>
      </c>
      <c r="AG123">
        <f t="shared" si="32"/>
        <v>23.07845046400001</v>
      </c>
      <c r="AH123">
        <f t="shared" si="32"/>
        <v>24.03044048000001</v>
      </c>
      <c r="AI123">
        <f t="shared" si="32"/>
        <v>24.98243049600001</v>
      </c>
      <c r="AJ123">
        <f t="shared" si="32"/>
        <v>25.93442051200001</v>
      </c>
      <c r="AK123">
        <f t="shared" si="32"/>
        <v>26.88641052800001</v>
      </c>
      <c r="AL123">
        <f t="shared" si="32"/>
        <v>27.83840054400001</v>
      </c>
      <c r="AM123">
        <f t="shared" si="32"/>
        <v>28.790390560000009</v>
      </c>
      <c r="AN123">
        <f t="shared" si="32"/>
        <v>29.742380576000009</v>
      </c>
      <c r="AO123">
        <f t="shared" si="32"/>
        <v>30.694370592000009</v>
      </c>
      <c r="AP123">
        <f t="shared" si="32"/>
        <v>31.680386975146675</v>
      </c>
      <c r="AQ123">
        <f t="shared" si="32"/>
        <v>32.666403358293344</v>
      </c>
      <c r="AR123">
        <f t="shared" si="32"/>
        <v>33.652419741440013</v>
      </c>
      <c r="AS123">
        <f t="shared" si="32"/>
        <v>34.638436124586683</v>
      </c>
      <c r="AT123">
        <f t="shared" si="32"/>
        <v>35.624452507733352</v>
      </c>
      <c r="AU123">
        <f t="shared" si="32"/>
        <v>36.610468890880021</v>
      </c>
      <c r="AV123">
        <f t="shared" si="32"/>
        <v>37.596485274026691</v>
      </c>
      <c r="AW123">
        <f t="shared" si="32"/>
        <v>38.58250165717336</v>
      </c>
      <c r="AX123">
        <f t="shared" si="32"/>
        <v>39.568518040320029</v>
      </c>
      <c r="AY123">
        <f t="shared" si="32"/>
        <v>40.554534423466698</v>
      </c>
      <c r="AZ123">
        <f t="shared" si="32"/>
        <v>41.540550806613368</v>
      </c>
      <c r="BA123">
        <f t="shared" si="32"/>
        <v>42.526567189760037</v>
      </c>
      <c r="BB123">
        <f t="shared" si="32"/>
        <v>43.538037233902969</v>
      </c>
      <c r="BC123">
        <f t="shared" si="32"/>
        <v>44.549507278045901</v>
      </c>
      <c r="BD123">
        <f t="shared" si="32"/>
        <v>45.560977322188833</v>
      </c>
      <c r="BE123">
        <f t="shared" si="32"/>
        <v>46.572447366331765</v>
      </c>
      <c r="BF123">
        <f t="shared" si="32"/>
        <v>47.583917410474697</v>
      </c>
      <c r="BG123">
        <f t="shared" si="32"/>
        <v>48.595387454617629</v>
      </c>
      <c r="BH123">
        <f t="shared" si="32"/>
        <v>49.606857498760561</v>
      </c>
      <c r="BI123">
        <f t="shared" si="32"/>
        <v>50.618327542903494</v>
      </c>
      <c r="BJ123">
        <f t="shared" si="32"/>
        <v>51.629797587046426</v>
      </c>
      <c r="BK123">
        <f t="shared" si="32"/>
        <v>52.641267631189358</v>
      </c>
      <c r="BL123">
        <f t="shared" si="32"/>
        <v>53.65273767533229</v>
      </c>
      <c r="BM123">
        <f t="shared" si="32"/>
        <v>54.664207719475222</v>
      </c>
    </row>
    <row r="124" spans="1:123" ht="15" customHeight="1" x14ac:dyDescent="0.45">
      <c r="A124" s="51"/>
    </row>
    <row r="125" spans="1:123" ht="15" customHeight="1" x14ac:dyDescent="0.45">
      <c r="A125" s="51"/>
      <c r="B125" t="s">
        <v>322</v>
      </c>
      <c r="F125">
        <f>E128</f>
        <v>0</v>
      </c>
      <c r="G125">
        <f t="shared" ref="G125:BM125" si="33">F128</f>
        <v>32.668693333333337</v>
      </c>
      <c r="H125">
        <f t="shared" si="33"/>
        <v>66.338448000000014</v>
      </c>
      <c r="I125">
        <f t="shared" si="33"/>
        <v>100.98291200000001</v>
      </c>
      <c r="J125">
        <f t="shared" si="33"/>
        <v>136.57573333333335</v>
      </c>
      <c r="K125">
        <f t="shared" si="33"/>
        <v>173.09056000000004</v>
      </c>
      <c r="L125">
        <f t="shared" si="33"/>
        <v>210.50104000000005</v>
      </c>
      <c r="M125">
        <f t="shared" si="33"/>
        <v>248.78082133333339</v>
      </c>
      <c r="N125">
        <f t="shared" si="33"/>
        <v>287.9035520000001</v>
      </c>
      <c r="O125">
        <f t="shared" si="33"/>
        <v>327.84288000000009</v>
      </c>
      <c r="P125">
        <f t="shared" si="33"/>
        <v>368.57245333333339</v>
      </c>
      <c r="Q125">
        <f t="shared" si="33"/>
        <v>410.06592000000006</v>
      </c>
      <c r="R125">
        <f t="shared" si="33"/>
        <v>452.29692800000004</v>
      </c>
      <c r="S125">
        <f t="shared" si="33"/>
        <v>496.48758106666673</v>
      </c>
      <c r="T125">
        <f t="shared" si="33"/>
        <v>539.78714320000006</v>
      </c>
      <c r="U125">
        <f t="shared" si="33"/>
        <v>582.19561440000007</v>
      </c>
      <c r="V125">
        <f t="shared" si="33"/>
        <v>623.71299466666676</v>
      </c>
      <c r="W125">
        <f t="shared" si="33"/>
        <v>664.33928400000013</v>
      </c>
      <c r="X125">
        <f t="shared" si="33"/>
        <v>705.70698880000009</v>
      </c>
      <c r="Y125">
        <f t="shared" si="33"/>
        <v>746.15593306666676</v>
      </c>
      <c r="Z125">
        <f t="shared" si="33"/>
        <v>785.68611680000004</v>
      </c>
      <c r="AA125">
        <f t="shared" si="33"/>
        <v>824.29754000000003</v>
      </c>
      <c r="AB125">
        <f t="shared" si="33"/>
        <v>861.99020266666673</v>
      </c>
      <c r="AC125">
        <f t="shared" si="33"/>
        <v>898.76410480000004</v>
      </c>
      <c r="AD125">
        <f t="shared" si="33"/>
        <v>934.61924640000007</v>
      </c>
      <c r="AE125">
        <f t="shared" si="33"/>
        <v>971.51616694400002</v>
      </c>
      <c r="AF125">
        <f t="shared" si="33"/>
        <v>1007.461097472</v>
      </c>
      <c r="AG125">
        <f t="shared" si="33"/>
        <v>1042.454037984</v>
      </c>
      <c r="AH125">
        <f t="shared" si="33"/>
        <v>1076.4949884799998</v>
      </c>
      <c r="AI125">
        <f t="shared" si="33"/>
        <v>1109.5839489599998</v>
      </c>
      <c r="AJ125">
        <f t="shared" si="33"/>
        <v>1141.7209194239997</v>
      </c>
      <c r="AK125">
        <f t="shared" si="33"/>
        <v>1172.9058998719997</v>
      </c>
      <c r="AL125">
        <f t="shared" si="33"/>
        <v>1203.1388903039997</v>
      </c>
      <c r="AM125">
        <f t="shared" si="33"/>
        <v>1232.4198907199996</v>
      </c>
      <c r="AN125">
        <f t="shared" si="33"/>
        <v>1260.7489011199996</v>
      </c>
      <c r="AO125">
        <f t="shared" si="33"/>
        <v>1288.1259215039995</v>
      </c>
      <c r="AP125">
        <f t="shared" si="33"/>
        <v>1314.5509518719994</v>
      </c>
      <c r="AQ125">
        <f t="shared" si="33"/>
        <v>1342.0315478856528</v>
      </c>
      <c r="AR125">
        <f t="shared" si="33"/>
        <v>1368.5261275161595</v>
      </c>
      <c r="AS125">
        <f t="shared" si="33"/>
        <v>1394.0346907635194</v>
      </c>
      <c r="AT125">
        <f t="shared" si="33"/>
        <v>1418.5572376277328</v>
      </c>
      <c r="AU125">
        <f t="shared" si="33"/>
        <v>1442.0937681087994</v>
      </c>
      <c r="AV125">
        <f t="shared" si="33"/>
        <v>1464.6442822067195</v>
      </c>
      <c r="AW125">
        <f t="shared" si="33"/>
        <v>1486.2087799214928</v>
      </c>
      <c r="AX125">
        <f t="shared" si="33"/>
        <v>1506.7872612531194</v>
      </c>
      <c r="AY125">
        <f t="shared" si="33"/>
        <v>1526.3797262015994</v>
      </c>
      <c r="AZ125">
        <f t="shared" si="33"/>
        <v>1544.9861747669327</v>
      </c>
      <c r="BA125">
        <f t="shared" si="33"/>
        <v>1562.6066069491194</v>
      </c>
      <c r="BB125">
        <f t="shared" si="33"/>
        <v>1579.2410227481594</v>
      </c>
      <c r="BC125">
        <f t="shared" si="33"/>
        <v>1596.3911881628323</v>
      </c>
      <c r="BD125">
        <f t="shared" si="33"/>
        <v>1612.5298835333624</v>
      </c>
      <c r="BE125">
        <f t="shared" si="33"/>
        <v>1627.6571088597495</v>
      </c>
      <c r="BF125">
        <f t="shared" si="33"/>
        <v>1641.7728641419938</v>
      </c>
      <c r="BG125">
        <f t="shared" si="33"/>
        <v>1654.877149380095</v>
      </c>
      <c r="BH125">
        <f t="shared" si="33"/>
        <v>1666.9699645740534</v>
      </c>
      <c r="BI125">
        <f t="shared" si="33"/>
        <v>1678.0513097238688</v>
      </c>
      <c r="BJ125">
        <f t="shared" si="33"/>
        <v>1688.1211848295413</v>
      </c>
      <c r="BK125">
        <f t="shared" si="33"/>
        <v>1697.1795898910709</v>
      </c>
      <c r="BL125">
        <f t="shared" si="33"/>
        <v>1705.2265249084576</v>
      </c>
      <c r="BM125">
        <f t="shared" si="33"/>
        <v>1712.2619898817013</v>
      </c>
    </row>
    <row r="126" spans="1:123" ht="15" customHeight="1" x14ac:dyDescent="0.45">
      <c r="A126" s="51"/>
      <c r="B126" t="s">
        <v>324</v>
      </c>
      <c r="F126">
        <f>F57</f>
        <v>33.222400000000007</v>
      </c>
      <c r="G126">
        <f t="shared" ref="G126:BM126" si="34">G57</f>
        <v>34.803520000000006</v>
      </c>
      <c r="H126">
        <f t="shared" si="34"/>
        <v>36.384640000000005</v>
      </c>
      <c r="I126">
        <f t="shared" si="34"/>
        <v>37.965760000000003</v>
      </c>
      <c r="J126">
        <f t="shared" si="34"/>
        <v>39.546880000000009</v>
      </c>
      <c r="K126">
        <f t="shared" si="34"/>
        <v>41.128000000000007</v>
      </c>
      <c r="L126">
        <f t="shared" si="34"/>
        <v>42.709120000000006</v>
      </c>
      <c r="M126">
        <f t="shared" si="34"/>
        <v>44.290240000000011</v>
      </c>
      <c r="N126">
        <f t="shared" si="34"/>
        <v>45.87136000000001</v>
      </c>
      <c r="O126">
        <f t="shared" si="34"/>
        <v>47.452480000000008</v>
      </c>
      <c r="P126">
        <f t="shared" si="34"/>
        <v>49.033600000000007</v>
      </c>
      <c r="Q126">
        <f t="shared" si="34"/>
        <v>50.614720000000005</v>
      </c>
      <c r="R126">
        <f t="shared" si="34"/>
        <v>53.46545600000001</v>
      </c>
      <c r="S126">
        <f t="shared" si="34"/>
        <v>53.46545600000001</v>
      </c>
      <c r="T126">
        <f t="shared" si="34"/>
        <v>53.46545600000001</v>
      </c>
      <c r="U126">
        <f t="shared" si="34"/>
        <v>53.46545600000001</v>
      </c>
      <c r="V126">
        <f t="shared" si="34"/>
        <v>53.46545600000001</v>
      </c>
      <c r="W126">
        <f t="shared" si="34"/>
        <v>55.12563200000001</v>
      </c>
      <c r="X126">
        <f t="shared" si="34"/>
        <v>55.12563200000001</v>
      </c>
      <c r="Y126">
        <f t="shared" si="34"/>
        <v>55.12563200000001</v>
      </c>
      <c r="Z126">
        <f t="shared" si="34"/>
        <v>55.12563200000001</v>
      </c>
      <c r="AA126">
        <f t="shared" si="34"/>
        <v>55.12563200000001</v>
      </c>
      <c r="AB126">
        <f t="shared" si="34"/>
        <v>55.12563200000001</v>
      </c>
      <c r="AC126">
        <f t="shared" si="34"/>
        <v>55.12563200000001</v>
      </c>
      <c r="AD126">
        <f t="shared" si="34"/>
        <v>57.119400960000007</v>
      </c>
      <c r="AE126">
        <f t="shared" si="34"/>
        <v>57.119400960000007</v>
      </c>
      <c r="AF126">
        <f t="shared" si="34"/>
        <v>57.119400960000007</v>
      </c>
      <c r="AG126">
        <f t="shared" si="34"/>
        <v>57.119400960000007</v>
      </c>
      <c r="AH126">
        <f t="shared" si="34"/>
        <v>57.119400960000007</v>
      </c>
      <c r="AI126">
        <f t="shared" si="34"/>
        <v>57.119400960000007</v>
      </c>
      <c r="AJ126">
        <f t="shared" si="34"/>
        <v>57.119400960000007</v>
      </c>
      <c r="AK126">
        <f t="shared" si="34"/>
        <v>57.119400960000007</v>
      </c>
      <c r="AL126">
        <f t="shared" si="34"/>
        <v>57.119400960000007</v>
      </c>
      <c r="AM126">
        <f t="shared" si="34"/>
        <v>57.119400960000007</v>
      </c>
      <c r="AN126">
        <f t="shared" si="34"/>
        <v>57.119400960000007</v>
      </c>
      <c r="AO126">
        <f t="shared" si="34"/>
        <v>57.119400960000007</v>
      </c>
      <c r="AP126">
        <f t="shared" si="34"/>
        <v>59.160982988800008</v>
      </c>
      <c r="AQ126">
        <f t="shared" si="34"/>
        <v>59.160982988800008</v>
      </c>
      <c r="AR126">
        <f t="shared" si="34"/>
        <v>59.160982988800008</v>
      </c>
      <c r="AS126">
        <f t="shared" si="34"/>
        <v>59.160982988800008</v>
      </c>
      <c r="AT126">
        <f t="shared" si="34"/>
        <v>59.160982988800008</v>
      </c>
      <c r="AU126">
        <f t="shared" si="34"/>
        <v>59.160982988800008</v>
      </c>
      <c r="AV126">
        <f t="shared" si="34"/>
        <v>59.160982988800008</v>
      </c>
      <c r="AW126">
        <f t="shared" si="34"/>
        <v>59.160982988800008</v>
      </c>
      <c r="AX126">
        <f t="shared" si="34"/>
        <v>59.160982988800008</v>
      </c>
      <c r="AY126">
        <f t="shared" si="34"/>
        <v>59.160982988800008</v>
      </c>
      <c r="AZ126">
        <f t="shared" si="34"/>
        <v>59.160982988800008</v>
      </c>
      <c r="BA126">
        <f t="shared" si="34"/>
        <v>59.160982988800008</v>
      </c>
      <c r="BB126">
        <f t="shared" si="34"/>
        <v>60.688202648576009</v>
      </c>
      <c r="BC126">
        <f t="shared" si="34"/>
        <v>60.688202648576009</v>
      </c>
      <c r="BD126">
        <f t="shared" si="34"/>
        <v>60.688202648576009</v>
      </c>
      <c r="BE126">
        <f t="shared" si="34"/>
        <v>60.688202648576009</v>
      </c>
      <c r="BF126">
        <f t="shared" si="34"/>
        <v>60.688202648576009</v>
      </c>
      <c r="BG126">
        <f t="shared" si="34"/>
        <v>60.688202648576009</v>
      </c>
      <c r="BH126">
        <f t="shared" si="34"/>
        <v>60.688202648576009</v>
      </c>
      <c r="BI126">
        <f t="shared" si="34"/>
        <v>60.688202648576009</v>
      </c>
      <c r="BJ126">
        <f t="shared" si="34"/>
        <v>60.688202648576009</v>
      </c>
      <c r="BK126">
        <f t="shared" si="34"/>
        <v>60.688202648576009</v>
      </c>
      <c r="BL126">
        <f t="shared" si="34"/>
        <v>60.688202648576009</v>
      </c>
      <c r="BM126">
        <f t="shared" si="34"/>
        <v>60.688202648576009</v>
      </c>
    </row>
    <row r="127" spans="1:123" ht="15" customHeight="1" x14ac:dyDescent="0.45">
      <c r="A127" s="51"/>
      <c r="B127" t="s">
        <v>323</v>
      </c>
      <c r="F127">
        <f>F123*-1</f>
        <v>-0.55370666666666679</v>
      </c>
      <c r="G127">
        <f t="shared" ref="G127:BM127" si="35">G123*-1</f>
        <v>-1.1337653333333335</v>
      </c>
      <c r="H127">
        <f t="shared" si="35"/>
        <v>-1.7401760000000004</v>
      </c>
      <c r="I127">
        <f t="shared" si="35"/>
        <v>-2.3729386666666672</v>
      </c>
      <c r="J127">
        <f t="shared" si="35"/>
        <v>-3.0320533333333342</v>
      </c>
      <c r="K127">
        <f t="shared" si="35"/>
        <v>-3.7175200000000008</v>
      </c>
      <c r="L127">
        <f t="shared" si="35"/>
        <v>-4.4293386666666672</v>
      </c>
      <c r="M127">
        <f t="shared" si="35"/>
        <v>-5.1675093333333342</v>
      </c>
      <c r="N127">
        <f t="shared" si="35"/>
        <v>-5.9320320000000013</v>
      </c>
      <c r="O127">
        <f t="shared" si="35"/>
        <v>-6.7229066666666686</v>
      </c>
      <c r="P127">
        <f t="shared" si="35"/>
        <v>-7.5401333333333351</v>
      </c>
      <c r="Q127">
        <f t="shared" si="35"/>
        <v>-8.3837120000000027</v>
      </c>
      <c r="R127">
        <f t="shared" si="35"/>
        <v>-9.2748029333333371</v>
      </c>
      <c r="S127">
        <f t="shared" si="35"/>
        <v>-10.165893866666671</v>
      </c>
      <c r="T127">
        <f t="shared" si="35"/>
        <v>-11.056984800000006</v>
      </c>
      <c r="U127">
        <f t="shared" si="35"/>
        <v>-11.94807573333334</v>
      </c>
      <c r="V127">
        <f t="shared" si="35"/>
        <v>-12.839166666666674</v>
      </c>
      <c r="W127">
        <f t="shared" si="35"/>
        <v>-13.757927200000008</v>
      </c>
      <c r="X127">
        <f t="shared" si="35"/>
        <v>-14.676687733333342</v>
      </c>
      <c r="Y127">
        <f t="shared" si="35"/>
        <v>-15.595448266666676</v>
      </c>
      <c r="Z127">
        <f t="shared" si="35"/>
        <v>-16.514208800000009</v>
      </c>
      <c r="AA127">
        <f t="shared" si="35"/>
        <v>-17.432969333333343</v>
      </c>
      <c r="AB127">
        <f t="shared" si="35"/>
        <v>-18.351729866666677</v>
      </c>
      <c r="AC127">
        <f t="shared" si="35"/>
        <v>-19.270490400000011</v>
      </c>
      <c r="AD127">
        <f t="shared" si="35"/>
        <v>-20.22248041600001</v>
      </c>
      <c r="AE127">
        <f t="shared" si="35"/>
        <v>-21.17447043200001</v>
      </c>
      <c r="AF127">
        <f t="shared" si="35"/>
        <v>-22.12646044800001</v>
      </c>
      <c r="AG127">
        <f t="shared" si="35"/>
        <v>-23.07845046400001</v>
      </c>
      <c r="AH127">
        <f t="shared" si="35"/>
        <v>-24.03044048000001</v>
      </c>
      <c r="AI127">
        <f t="shared" si="35"/>
        <v>-24.98243049600001</v>
      </c>
      <c r="AJ127">
        <f t="shared" si="35"/>
        <v>-25.93442051200001</v>
      </c>
      <c r="AK127">
        <f t="shared" si="35"/>
        <v>-26.88641052800001</v>
      </c>
      <c r="AL127">
        <f t="shared" si="35"/>
        <v>-27.83840054400001</v>
      </c>
      <c r="AM127">
        <f t="shared" si="35"/>
        <v>-28.790390560000009</v>
      </c>
      <c r="AN127">
        <f t="shared" si="35"/>
        <v>-29.742380576000009</v>
      </c>
      <c r="AO127">
        <f t="shared" si="35"/>
        <v>-30.694370592000009</v>
      </c>
      <c r="AP127">
        <f t="shared" si="35"/>
        <v>-31.680386975146675</v>
      </c>
      <c r="AQ127">
        <f t="shared" si="35"/>
        <v>-32.666403358293344</v>
      </c>
      <c r="AR127">
        <f t="shared" si="35"/>
        <v>-33.652419741440013</v>
      </c>
      <c r="AS127">
        <f t="shared" si="35"/>
        <v>-34.638436124586683</v>
      </c>
      <c r="AT127">
        <f t="shared" si="35"/>
        <v>-35.624452507733352</v>
      </c>
      <c r="AU127">
        <f t="shared" si="35"/>
        <v>-36.610468890880021</v>
      </c>
      <c r="AV127">
        <f t="shared" si="35"/>
        <v>-37.596485274026691</v>
      </c>
      <c r="AW127">
        <f t="shared" si="35"/>
        <v>-38.58250165717336</v>
      </c>
      <c r="AX127">
        <f t="shared" si="35"/>
        <v>-39.568518040320029</v>
      </c>
      <c r="AY127">
        <f t="shared" si="35"/>
        <v>-40.554534423466698</v>
      </c>
      <c r="AZ127">
        <f t="shared" si="35"/>
        <v>-41.540550806613368</v>
      </c>
      <c r="BA127">
        <f t="shared" si="35"/>
        <v>-42.526567189760037</v>
      </c>
      <c r="BB127">
        <f t="shared" si="35"/>
        <v>-43.538037233902969</v>
      </c>
      <c r="BC127">
        <f t="shared" si="35"/>
        <v>-44.549507278045901</v>
      </c>
      <c r="BD127">
        <f t="shared" si="35"/>
        <v>-45.560977322188833</v>
      </c>
      <c r="BE127">
        <f t="shared" si="35"/>
        <v>-46.572447366331765</v>
      </c>
      <c r="BF127">
        <f t="shared" si="35"/>
        <v>-47.583917410474697</v>
      </c>
      <c r="BG127">
        <f t="shared" si="35"/>
        <v>-48.595387454617629</v>
      </c>
      <c r="BH127">
        <f t="shared" si="35"/>
        <v>-49.606857498760561</v>
      </c>
      <c r="BI127">
        <f t="shared" si="35"/>
        <v>-50.618327542903494</v>
      </c>
      <c r="BJ127">
        <f t="shared" si="35"/>
        <v>-51.629797587046426</v>
      </c>
      <c r="BK127">
        <f t="shared" si="35"/>
        <v>-52.641267631189358</v>
      </c>
      <c r="BL127">
        <f t="shared" si="35"/>
        <v>-53.65273767533229</v>
      </c>
      <c r="BM127">
        <f t="shared" si="35"/>
        <v>-54.664207719475222</v>
      </c>
    </row>
    <row r="128" spans="1:123" ht="15" customHeight="1" x14ac:dyDescent="0.45">
      <c r="A128" s="51"/>
      <c r="B128" t="s">
        <v>325</v>
      </c>
      <c r="E128">
        <v>0</v>
      </c>
      <c r="F128">
        <f>SUM(F125:F127)</f>
        <v>32.668693333333337</v>
      </c>
      <c r="G128">
        <f t="shared" ref="G128:BM128" si="36">SUM(G125:G127)</f>
        <v>66.338448000000014</v>
      </c>
      <c r="H128">
        <f t="shared" si="36"/>
        <v>100.98291200000001</v>
      </c>
      <c r="I128">
        <f t="shared" si="36"/>
        <v>136.57573333333335</v>
      </c>
      <c r="J128">
        <f t="shared" si="36"/>
        <v>173.09056000000004</v>
      </c>
      <c r="K128">
        <f t="shared" si="36"/>
        <v>210.50104000000005</v>
      </c>
      <c r="L128">
        <f t="shared" si="36"/>
        <v>248.78082133333339</v>
      </c>
      <c r="M128">
        <f t="shared" si="36"/>
        <v>287.9035520000001</v>
      </c>
      <c r="N128">
        <f t="shared" si="36"/>
        <v>327.84288000000009</v>
      </c>
      <c r="O128">
        <f t="shared" si="36"/>
        <v>368.57245333333339</v>
      </c>
      <c r="P128">
        <f t="shared" si="36"/>
        <v>410.06592000000006</v>
      </c>
      <c r="Q128">
        <f t="shared" si="36"/>
        <v>452.29692800000004</v>
      </c>
      <c r="R128">
        <f t="shared" si="36"/>
        <v>496.48758106666673</v>
      </c>
      <c r="S128">
        <f t="shared" si="36"/>
        <v>539.78714320000006</v>
      </c>
      <c r="T128">
        <f t="shared" si="36"/>
        <v>582.19561440000007</v>
      </c>
      <c r="U128">
        <f t="shared" si="36"/>
        <v>623.71299466666676</v>
      </c>
      <c r="V128">
        <f t="shared" si="36"/>
        <v>664.33928400000013</v>
      </c>
      <c r="W128">
        <f t="shared" si="36"/>
        <v>705.70698880000009</v>
      </c>
      <c r="X128">
        <f t="shared" si="36"/>
        <v>746.15593306666676</v>
      </c>
      <c r="Y128">
        <f t="shared" si="36"/>
        <v>785.68611680000004</v>
      </c>
      <c r="Z128">
        <f t="shared" si="36"/>
        <v>824.29754000000003</v>
      </c>
      <c r="AA128">
        <f t="shared" si="36"/>
        <v>861.99020266666673</v>
      </c>
      <c r="AB128">
        <f t="shared" si="36"/>
        <v>898.76410480000004</v>
      </c>
      <c r="AC128">
        <f t="shared" si="36"/>
        <v>934.61924640000007</v>
      </c>
      <c r="AD128">
        <f t="shared" si="36"/>
        <v>971.51616694400002</v>
      </c>
      <c r="AE128">
        <f t="shared" si="36"/>
        <v>1007.461097472</v>
      </c>
      <c r="AF128">
        <f t="shared" si="36"/>
        <v>1042.454037984</v>
      </c>
      <c r="AG128">
        <f t="shared" si="36"/>
        <v>1076.4949884799998</v>
      </c>
      <c r="AH128">
        <f t="shared" si="36"/>
        <v>1109.5839489599998</v>
      </c>
      <c r="AI128">
        <f t="shared" si="36"/>
        <v>1141.7209194239997</v>
      </c>
      <c r="AJ128">
        <f t="shared" si="36"/>
        <v>1172.9058998719997</v>
      </c>
      <c r="AK128">
        <f t="shared" si="36"/>
        <v>1203.1388903039997</v>
      </c>
      <c r="AL128">
        <f t="shared" si="36"/>
        <v>1232.4198907199996</v>
      </c>
      <c r="AM128">
        <f t="shared" si="36"/>
        <v>1260.7489011199996</v>
      </c>
      <c r="AN128">
        <f t="shared" si="36"/>
        <v>1288.1259215039995</v>
      </c>
      <c r="AO128">
        <f t="shared" si="36"/>
        <v>1314.5509518719994</v>
      </c>
      <c r="AP128">
        <f t="shared" si="36"/>
        <v>1342.0315478856528</v>
      </c>
      <c r="AQ128">
        <f t="shared" si="36"/>
        <v>1368.5261275161595</v>
      </c>
      <c r="AR128">
        <f t="shared" si="36"/>
        <v>1394.0346907635194</v>
      </c>
      <c r="AS128">
        <f t="shared" si="36"/>
        <v>1418.5572376277328</v>
      </c>
      <c r="AT128">
        <f t="shared" si="36"/>
        <v>1442.0937681087994</v>
      </c>
      <c r="AU128">
        <f t="shared" si="36"/>
        <v>1464.6442822067195</v>
      </c>
      <c r="AV128">
        <f t="shared" si="36"/>
        <v>1486.2087799214928</v>
      </c>
      <c r="AW128">
        <f t="shared" si="36"/>
        <v>1506.7872612531194</v>
      </c>
      <c r="AX128">
        <f t="shared" si="36"/>
        <v>1526.3797262015994</v>
      </c>
      <c r="AY128">
        <f t="shared" si="36"/>
        <v>1544.9861747669327</v>
      </c>
      <c r="AZ128">
        <f t="shared" si="36"/>
        <v>1562.6066069491194</v>
      </c>
      <c r="BA128">
        <f t="shared" si="36"/>
        <v>1579.2410227481594</v>
      </c>
      <c r="BB128">
        <f t="shared" si="36"/>
        <v>1596.3911881628323</v>
      </c>
      <c r="BC128">
        <f t="shared" si="36"/>
        <v>1612.5298835333624</v>
      </c>
      <c r="BD128">
        <f t="shared" si="36"/>
        <v>1627.6571088597495</v>
      </c>
      <c r="BE128">
        <f t="shared" si="36"/>
        <v>1641.7728641419938</v>
      </c>
      <c r="BF128">
        <f t="shared" si="36"/>
        <v>1654.877149380095</v>
      </c>
      <c r="BG128">
        <f t="shared" si="36"/>
        <v>1666.9699645740534</v>
      </c>
      <c r="BH128">
        <f t="shared" si="36"/>
        <v>1678.0513097238688</v>
      </c>
      <c r="BI128">
        <f t="shared" si="36"/>
        <v>1688.1211848295413</v>
      </c>
      <c r="BJ128">
        <f t="shared" si="36"/>
        <v>1697.1795898910709</v>
      </c>
      <c r="BK128">
        <f t="shared" si="36"/>
        <v>1705.2265249084576</v>
      </c>
      <c r="BL128">
        <f t="shared" si="36"/>
        <v>1712.2619898817013</v>
      </c>
      <c r="BM128">
        <f t="shared" si="36"/>
        <v>1718.2859848108021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  <c r="E133">
        <f>E154</f>
        <v>859.21400000000006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 s="39">
        <v>-400</v>
      </c>
      <c r="E147" s="39">
        <v>-550</v>
      </c>
    </row>
    <row r="148" spans="1:5" ht="15" customHeight="1" x14ac:dyDescent="0.45">
      <c r="A148" s="51"/>
      <c r="B148" t="s">
        <v>224</v>
      </c>
      <c r="E148">
        <f>E167</f>
        <v>3624.3690000000001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 s="39">
        <v>3799.8040000000001</v>
      </c>
      <c r="E151" s="39">
        <v>7856.1260000000002</v>
      </c>
    </row>
    <row r="152" spans="1:5" ht="15" customHeight="1" x14ac:dyDescent="0.45">
      <c r="A152" s="82"/>
      <c r="B152" t="s">
        <v>226</v>
      </c>
      <c r="D152" s="39">
        <v>3474.3490000000002</v>
      </c>
      <c r="E152" s="39">
        <v>3798.8229999999999</v>
      </c>
    </row>
    <row r="153" spans="1:5" ht="15" customHeight="1" x14ac:dyDescent="0.45">
      <c r="A153" s="82"/>
      <c r="B153" t="s">
        <v>47</v>
      </c>
      <c r="D153" s="39">
        <v>5.1120000000000001</v>
      </c>
      <c r="E153" s="39">
        <v>4.7450000000000001</v>
      </c>
    </row>
    <row r="154" spans="1:5" ht="15" customHeight="1" x14ac:dyDescent="0.4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</row>
    <row r="155" spans="1:5" ht="15" customHeight="1" x14ac:dyDescent="0.45">
      <c r="A155" s="82"/>
      <c r="B155" t="s">
        <v>341</v>
      </c>
      <c r="D155" s="39">
        <v>0</v>
      </c>
      <c r="E155" s="39">
        <v>0</v>
      </c>
    </row>
    <row r="156" spans="1:5" ht="15" customHeight="1" x14ac:dyDescent="0.45">
      <c r="A156" s="82"/>
      <c r="B156" t="s">
        <v>103</v>
      </c>
      <c r="D156">
        <f t="shared" ref="D156:E156" si="37">SUM(D151:D155)</f>
        <v>7661.3710000000001</v>
      </c>
      <c r="E156">
        <f t="shared" si="3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 s="39">
        <v>728.178</v>
      </c>
      <c r="E158" s="39">
        <v>1440.55</v>
      </c>
    </row>
    <row r="159" spans="1:5" ht="15" customHeight="1" x14ac:dyDescent="0.45">
      <c r="A159" s="82"/>
      <c r="B159" t="s">
        <v>52</v>
      </c>
      <c r="D159" s="39">
        <v>2292.9470000000001</v>
      </c>
      <c r="E159" s="39">
        <v>3037.1840000000002</v>
      </c>
    </row>
    <row r="160" spans="1:5" ht="15" customHeight="1" x14ac:dyDescent="0.45">
      <c r="A160" s="82"/>
      <c r="B160" t="s">
        <v>317</v>
      </c>
      <c r="D160" s="39">
        <v>0</v>
      </c>
      <c r="E160" s="39">
        <v>0</v>
      </c>
    </row>
    <row r="161" spans="1:5" ht="15" customHeight="1" x14ac:dyDescent="0.45">
      <c r="A161" s="82"/>
      <c r="B161" t="s">
        <v>61</v>
      </c>
      <c r="D161" s="39">
        <v>123.62</v>
      </c>
      <c r="E161" s="39">
        <v>182.36600000000001</v>
      </c>
    </row>
    <row r="162" spans="1:5" ht="15" customHeight="1" x14ac:dyDescent="0.45">
      <c r="A162" s="82"/>
      <c r="B162" t="s">
        <v>229</v>
      </c>
      <c r="D162" s="39">
        <v>504.11399999999998</v>
      </c>
      <c r="E162" s="39">
        <v>176.13399999999999</v>
      </c>
    </row>
    <row r="163" spans="1:5" ht="15" customHeight="1" x14ac:dyDescent="0.45">
      <c r="A163" s="82"/>
      <c r="B163" t="s">
        <v>63</v>
      </c>
      <c r="D163" s="39">
        <v>135.774</v>
      </c>
      <c r="E163" s="39">
        <v>461.30500000000001</v>
      </c>
    </row>
    <row r="164" spans="1:5" ht="15" customHeight="1" x14ac:dyDescent="0.45">
      <c r="A164" s="82"/>
      <c r="B164" t="s">
        <v>104</v>
      </c>
      <c r="D164">
        <f t="shared" ref="D164:E164" si="38">SUM(D158:D163)</f>
        <v>3784.6329999999998</v>
      </c>
      <c r="E164">
        <f t="shared" si="3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 s="39">
        <v>2</v>
      </c>
      <c r="E166" s="39">
        <f>89.459+3490.541+17</f>
        <v>3597</v>
      </c>
    </row>
    <row r="167" spans="1:5" ht="15" customHeight="1" x14ac:dyDescent="0.45">
      <c r="A167" s="82"/>
      <c r="B167" t="s">
        <v>231</v>
      </c>
      <c r="D167" s="39">
        <v>3874.7379999999998</v>
      </c>
      <c r="E167" s="39">
        <v>3624.3690000000001</v>
      </c>
    </row>
    <row r="168" spans="1:5" ht="15" customHeight="1" x14ac:dyDescent="0.45">
      <c r="A168" s="82"/>
      <c r="B168" t="s">
        <v>232</v>
      </c>
      <c r="D168">
        <f t="shared" ref="D168:E168" si="39">SUM(D166:D167)</f>
        <v>3876.7379999999998</v>
      </c>
      <c r="E168">
        <f t="shared" si="3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40">SUM(D164,D168)</f>
        <v>7661.3709999999992</v>
      </c>
      <c r="E169">
        <f t="shared" si="4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41">D156-D169</f>
        <v>0</v>
      </c>
      <c r="E171">
        <f t="shared" si="4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  <c r="E208">
        <f>E163</f>
        <v>461.30500000000001</v>
      </c>
    </row>
    <row r="209" spans="1:65" ht="15" customHeight="1" x14ac:dyDescent="0.45">
      <c r="A209" s="82"/>
    </row>
    <row r="210" spans="1:65" ht="15" customHeight="1" x14ac:dyDescent="0.45">
      <c r="A210" s="82"/>
      <c r="B210" t="s">
        <v>244</v>
      </c>
    </row>
    <row r="211" spans="1:65" ht="15" customHeight="1" x14ac:dyDescent="0.45">
      <c r="A211" s="82"/>
    </row>
    <row r="212" spans="1:65" ht="15" customHeight="1" x14ac:dyDescent="0.45">
      <c r="A212" s="82"/>
      <c r="B212" t="s">
        <v>245</v>
      </c>
    </row>
    <row r="213" spans="1:65" ht="15" customHeight="1" x14ac:dyDescent="0.45">
      <c r="A213" s="82"/>
      <c r="B213" t="s">
        <v>242</v>
      </c>
    </row>
    <row r="214" spans="1:65" ht="15" customHeight="1" x14ac:dyDescent="0.45">
      <c r="A214" s="82"/>
      <c r="B214" t="s">
        <v>246</v>
      </c>
      <c r="E214">
        <f>E161</f>
        <v>182.36600000000001</v>
      </c>
    </row>
    <row r="215" spans="1:65" ht="15" customHeight="1" x14ac:dyDescent="0.45">
      <c r="A215" s="82"/>
    </row>
    <row r="216" spans="1:65" ht="15" customHeight="1" x14ac:dyDescent="0.45">
      <c r="A216" s="82"/>
      <c r="B216" t="s">
        <v>102</v>
      </c>
    </row>
    <row r="217" spans="1:65" ht="15" customHeight="1" x14ac:dyDescent="0.45">
      <c r="A217" s="82"/>
      <c r="B217" t="s">
        <v>247</v>
      </c>
    </row>
    <row r="218" spans="1:65" ht="15" customHeight="1" x14ac:dyDescent="0.45">
      <c r="A218" s="82"/>
      <c r="B218" t="s">
        <v>301</v>
      </c>
    </row>
    <row r="219" spans="1:65" ht="15" customHeight="1" x14ac:dyDescent="0.45">
      <c r="A219" s="82"/>
    </row>
    <row r="220" spans="1:65" ht="15" customHeight="1" x14ac:dyDescent="0.45">
      <c r="A220" s="82" t="s">
        <v>248</v>
      </c>
    </row>
    <row r="221" spans="1:65" ht="15" customHeight="1" x14ac:dyDescent="0.45">
      <c r="A221" s="82"/>
      <c r="B221" t="s">
        <v>249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</row>
    <row r="222" spans="1:65" ht="15" customHeight="1" x14ac:dyDescent="0.45">
      <c r="A222" s="82"/>
      <c r="B222" t="s">
        <v>72</v>
      </c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</row>
    <row r="223" spans="1:65" ht="15" customHeight="1" x14ac:dyDescent="0.45">
      <c r="A223" s="82"/>
      <c r="B223" t="s">
        <v>74</v>
      </c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</row>
    <row r="224" spans="1:65" ht="15" customHeight="1" x14ac:dyDescent="0.45">
      <c r="A224" s="82"/>
    </row>
    <row r="225" spans="1:65" ht="15" customHeight="1" x14ac:dyDescent="0.45">
      <c r="A225" s="82"/>
      <c r="B225" t="s">
        <v>408</v>
      </c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</row>
    <row r="226" spans="1:65" ht="15" customHeight="1" x14ac:dyDescent="0.45">
      <c r="A226" s="82"/>
    </row>
    <row r="227" spans="1:65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21" width="10.53125" customWidth="1"/>
  </cols>
  <sheetData>
    <row r="1" spans="1:21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45">
      <c r="A5" s="53" t="s">
        <v>93</v>
      </c>
    </row>
    <row r="6" spans="1:21" ht="15" customHeight="1" x14ac:dyDescent="0.45">
      <c r="B6" t="s">
        <v>207</v>
      </c>
    </row>
    <row r="7" spans="1:21" ht="15" customHeight="1" x14ac:dyDescent="0.45">
      <c r="B7" t="s">
        <v>208</v>
      </c>
    </row>
    <row r="8" spans="1:21" ht="15" customHeight="1" x14ac:dyDescent="0.4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45">
      <c r="B9" t="s">
        <v>209</v>
      </c>
    </row>
    <row r="11" spans="1:21" ht="15" customHeight="1" x14ac:dyDescent="0.45">
      <c r="B11" t="s">
        <v>340</v>
      </c>
    </row>
    <row r="12" spans="1:21" ht="15" customHeight="1" x14ac:dyDescent="0.45">
      <c r="B12" t="s">
        <v>210</v>
      </c>
    </row>
    <row r="13" spans="1:21" ht="15" customHeight="1" x14ac:dyDescent="0.45">
      <c r="B13" t="s">
        <v>392</v>
      </c>
    </row>
    <row r="14" spans="1:21" ht="15" customHeight="1" x14ac:dyDescent="0.45">
      <c r="B14" t="s">
        <v>211</v>
      </c>
    </row>
    <row r="15" spans="1:21" ht="15" customHeight="1" x14ac:dyDescent="0.45">
      <c r="B15" t="s">
        <v>212</v>
      </c>
    </row>
    <row r="16" spans="1:21" ht="15" customHeight="1" x14ac:dyDescent="0.45">
      <c r="B16" t="s">
        <v>213</v>
      </c>
    </row>
    <row r="17" spans="1:6" ht="15" customHeight="1" x14ac:dyDescent="0.45">
      <c r="B17" t="s">
        <v>407</v>
      </c>
    </row>
    <row r="18" spans="1:6" ht="15" customHeight="1" x14ac:dyDescent="0.45">
      <c r="B18" t="s">
        <v>314</v>
      </c>
    </row>
    <row r="19" spans="1:6" ht="15" customHeight="1" x14ac:dyDescent="0.45">
      <c r="B19" t="s">
        <v>282</v>
      </c>
    </row>
    <row r="20" spans="1:6" ht="15" customHeight="1" x14ac:dyDescent="0.45">
      <c r="B20" t="s">
        <v>214</v>
      </c>
    </row>
    <row r="22" spans="1:6" ht="15" customHeight="1" x14ac:dyDescent="0.45">
      <c r="B22" t="s">
        <v>94</v>
      </c>
    </row>
    <row r="23" spans="1:6" ht="15" customHeight="1" x14ac:dyDescent="0.45">
      <c r="B23" t="s">
        <v>215</v>
      </c>
    </row>
    <row r="24" spans="1:6" ht="15" customHeight="1" x14ac:dyDescent="0.45">
      <c r="B24" t="s">
        <v>216</v>
      </c>
    </row>
    <row r="25" spans="1:6" ht="15" customHeight="1" x14ac:dyDescent="0.45">
      <c r="B25" t="s">
        <v>217</v>
      </c>
    </row>
    <row r="27" spans="1:6" ht="15" customHeight="1" x14ac:dyDescent="0.45">
      <c r="B27" t="s">
        <v>304</v>
      </c>
    </row>
    <row r="28" spans="1:6" ht="15" customHeight="1" x14ac:dyDescent="0.45">
      <c r="F28" t="s">
        <v>414</v>
      </c>
    </row>
    <row r="29" spans="1:6" ht="15" customHeight="1" x14ac:dyDescent="0.45">
      <c r="A29" s="53" t="s">
        <v>218</v>
      </c>
    </row>
    <row r="30" spans="1:6" ht="15" customHeight="1" x14ac:dyDescent="0.4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</row>
    <row r="31" spans="1:6" ht="15" customHeight="1" x14ac:dyDescent="0.4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</row>
    <row r="32" spans="1:6" ht="15" customHeight="1" x14ac:dyDescent="0.4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</row>
    <row r="33" spans="1:5" ht="15" customHeight="1" x14ac:dyDescent="0.45">
      <c r="A33" s="82"/>
      <c r="B33" t="s">
        <v>219</v>
      </c>
      <c r="C33">
        <f t="shared" ref="C33:E33" si="0">SUM(C30:C32)</f>
        <v>6761</v>
      </c>
      <c r="D33">
        <f t="shared" si="0"/>
        <v>7292.6849999999995</v>
      </c>
      <c r="E33">
        <f t="shared" si="0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</row>
    <row r="36" spans="1:5" ht="15" customHeight="1" x14ac:dyDescent="0.45">
      <c r="A36" s="51"/>
      <c r="B36" t="s">
        <v>25</v>
      </c>
      <c r="C36">
        <f t="shared" ref="C36:E36" si="1">SUM(C33,C35)</f>
        <v>5289</v>
      </c>
      <c r="D36">
        <f t="shared" si="1"/>
        <v>5028.0769999999993</v>
      </c>
      <c r="E36">
        <f t="shared" si="1"/>
        <v>5931.348</v>
      </c>
    </row>
    <row r="37" spans="1:5" ht="15" customHeight="1" x14ac:dyDescent="0.45">
      <c r="A37" s="51"/>
    </row>
    <row r="38" spans="1:5" ht="15" customHeight="1" x14ac:dyDescent="0.4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</row>
    <row r="39" spans="1:5" ht="15" customHeight="1" x14ac:dyDescent="0.4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</row>
    <row r="40" spans="1:5" ht="15" customHeight="1" x14ac:dyDescent="0.4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</row>
    <row r="41" spans="1:5" ht="15" customHeight="1" x14ac:dyDescent="0.45">
      <c r="A41" s="51"/>
      <c r="B41" t="s">
        <v>31</v>
      </c>
      <c r="C41">
        <f t="shared" ref="C41:E41" si="2">SUM(C38:C40,C36)</f>
        <v>1614.9999999999973</v>
      </c>
      <c r="D41">
        <f t="shared" si="2"/>
        <v>1277.9250000000006</v>
      </c>
      <c r="E41">
        <f t="shared" si="2"/>
        <v>1236.8219999999974</v>
      </c>
    </row>
    <row r="42" spans="1:5" ht="15" customHeight="1" x14ac:dyDescent="0.45">
      <c r="A42" s="51"/>
    </row>
    <row r="43" spans="1:5" ht="15" customHeight="1" x14ac:dyDescent="0.4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</row>
    <row r="44" spans="1:5" ht="15" customHeight="1" x14ac:dyDescent="0.4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</row>
    <row r="45" spans="1:5" ht="15" customHeight="1" x14ac:dyDescent="0.45">
      <c r="A45" s="51"/>
      <c r="B45" t="s">
        <v>29</v>
      </c>
      <c r="C45">
        <f>SUM(C43:C44,C41)</f>
        <v>1357.9999999999973</v>
      </c>
      <c r="D45">
        <f t="shared" ref="D45:E45" si="3">SUM(D43:D44,D41)</f>
        <v>1057.5460000000007</v>
      </c>
      <c r="E45">
        <f t="shared" si="3"/>
        <v>954.0329999999974</v>
      </c>
    </row>
    <row r="46" spans="1:5" ht="15" customHeight="1" x14ac:dyDescent="0.45">
      <c r="A46" s="51"/>
    </row>
    <row r="47" spans="1:5" ht="15" customHeight="1" x14ac:dyDescent="0.4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</row>
    <row r="48" spans="1:5" ht="15" customHeight="1" x14ac:dyDescent="0.4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</row>
    <row r="49" spans="1:5" ht="15" customHeight="1" x14ac:dyDescent="0.4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</row>
    <row r="50" spans="1:5" ht="15" customHeight="1" x14ac:dyDescent="0.4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</row>
    <row r="51" spans="1:5" ht="15" customHeight="1" x14ac:dyDescent="0.45">
      <c r="A51" s="51"/>
      <c r="B51" t="s">
        <v>33</v>
      </c>
      <c r="C51">
        <f>SUM(C47:C50,C45)</f>
        <v>1338.1999999999973</v>
      </c>
      <c r="D51">
        <f t="shared" ref="D51:E51" si="4">SUM(D47:D50,D45)</f>
        <v>1022.7480000000007</v>
      </c>
      <c r="E51">
        <f t="shared" si="4"/>
        <v>60.645999999997457</v>
      </c>
    </row>
    <row r="52" spans="1:5" ht="15" customHeight="1" x14ac:dyDescent="0.45">
      <c r="A52" s="51"/>
    </row>
    <row r="53" spans="1:5" ht="15" customHeight="1" x14ac:dyDescent="0.4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</row>
    <row r="54" spans="1:5" ht="15" customHeight="1" x14ac:dyDescent="0.45">
      <c r="A54" s="51"/>
      <c r="B54" t="s">
        <v>100</v>
      </c>
      <c r="C54">
        <f t="shared" ref="C54:E54" si="5">SUM(C53,C51)</f>
        <v>1599.1999999999973</v>
      </c>
      <c r="D54">
        <f t="shared" si="5"/>
        <v>904.11800000000073</v>
      </c>
      <c r="E54">
        <f t="shared" si="5"/>
        <v>377.62999999999744</v>
      </c>
    </row>
    <row r="55" spans="1:5" ht="15" customHeight="1" x14ac:dyDescent="0.45">
      <c r="A55" s="51"/>
    </row>
    <row r="56" spans="1:5" ht="15" customHeight="1" x14ac:dyDescent="0.45">
      <c r="A56" s="51" t="s">
        <v>96</v>
      </c>
    </row>
    <row r="57" spans="1:5" ht="15" customHeight="1" x14ac:dyDescent="0.45">
      <c r="A57" s="51"/>
      <c r="B57" t="s">
        <v>398</v>
      </c>
    </row>
    <row r="58" spans="1:5" ht="15" customHeight="1" x14ac:dyDescent="0.45">
      <c r="A58" s="51"/>
    </row>
    <row r="59" spans="1:5" ht="15" customHeight="1" x14ac:dyDescent="0.45">
      <c r="A59" s="51"/>
      <c r="B59" t="s">
        <v>326</v>
      </c>
    </row>
    <row r="60" spans="1:5" ht="15" customHeight="1" x14ac:dyDescent="0.45">
      <c r="A60" s="51"/>
    </row>
    <row r="61" spans="1:5" ht="15" customHeight="1" x14ac:dyDescent="0.45">
      <c r="A61" s="51"/>
      <c r="B61" t="s">
        <v>323</v>
      </c>
      <c r="C61" t="s">
        <v>112</v>
      </c>
    </row>
    <row r="62" spans="1:5" ht="15" customHeight="1" x14ac:dyDescent="0.45">
      <c r="A62" s="51"/>
      <c r="B62" s="84" t="s">
        <v>132</v>
      </c>
      <c r="C62">
        <v>1</v>
      </c>
    </row>
    <row r="63" spans="1:5" ht="15" customHeight="1" x14ac:dyDescent="0.45">
      <c r="A63" s="51"/>
      <c r="B63" s="84" t="s">
        <v>133</v>
      </c>
      <c r="C63">
        <v>1</v>
      </c>
    </row>
    <row r="64" spans="1:5" ht="15" customHeight="1" x14ac:dyDescent="0.45">
      <c r="A64" s="51"/>
      <c r="B64" s="84" t="s">
        <v>134</v>
      </c>
      <c r="C64">
        <v>1</v>
      </c>
    </row>
    <row r="65" spans="1:3" ht="15" customHeight="1" x14ac:dyDescent="0.45">
      <c r="A65" s="51"/>
      <c r="B65" s="84" t="s">
        <v>135</v>
      </c>
      <c r="C65">
        <v>1</v>
      </c>
    </row>
    <row r="66" spans="1:3" ht="15" customHeight="1" x14ac:dyDescent="0.45">
      <c r="A66" s="51"/>
      <c r="B66" s="84" t="s">
        <v>136</v>
      </c>
      <c r="C66">
        <v>1</v>
      </c>
    </row>
    <row r="67" spans="1:3" ht="15" customHeight="1" x14ac:dyDescent="0.45">
      <c r="A67" s="51"/>
      <c r="B67" s="84" t="s">
        <v>137</v>
      </c>
      <c r="C67">
        <v>1</v>
      </c>
    </row>
    <row r="68" spans="1:3" ht="15" customHeight="1" x14ac:dyDescent="0.45">
      <c r="A68" s="51"/>
      <c r="B68" s="84" t="s">
        <v>138</v>
      </c>
      <c r="C68">
        <v>1</v>
      </c>
    </row>
    <row r="69" spans="1:3" ht="15" customHeight="1" x14ac:dyDescent="0.45">
      <c r="A69" s="51"/>
      <c r="B69" s="84" t="s">
        <v>139</v>
      </c>
      <c r="C69">
        <v>1</v>
      </c>
    </row>
    <row r="70" spans="1:3" ht="15" customHeight="1" x14ac:dyDescent="0.45">
      <c r="A70" s="51"/>
      <c r="B70" s="84" t="s">
        <v>140</v>
      </c>
      <c r="C70">
        <v>1</v>
      </c>
    </row>
    <row r="71" spans="1:3" ht="15" customHeight="1" x14ac:dyDescent="0.45">
      <c r="A71" s="51"/>
      <c r="B71" s="84" t="s">
        <v>141</v>
      </c>
      <c r="C71">
        <v>1</v>
      </c>
    </row>
    <row r="72" spans="1:3" ht="15" customHeight="1" x14ac:dyDescent="0.45">
      <c r="A72" s="51"/>
      <c r="B72" s="84" t="s">
        <v>142</v>
      </c>
      <c r="C72">
        <v>1</v>
      </c>
    </row>
    <row r="73" spans="1:3" ht="15" customHeight="1" x14ac:dyDescent="0.45">
      <c r="A73" s="51"/>
      <c r="B73" s="84" t="s">
        <v>143</v>
      </c>
      <c r="C73">
        <v>1</v>
      </c>
    </row>
    <row r="74" spans="1:3" ht="15" customHeight="1" x14ac:dyDescent="0.45">
      <c r="A74" s="51"/>
      <c r="B74" s="84" t="s">
        <v>344</v>
      </c>
      <c r="C74">
        <f>C62+1</f>
        <v>2</v>
      </c>
    </row>
    <row r="75" spans="1:3" ht="15" customHeight="1" x14ac:dyDescent="0.45">
      <c r="A75" s="51"/>
      <c r="B75" s="84" t="s">
        <v>345</v>
      </c>
      <c r="C75">
        <f t="shared" ref="C75:C121" si="6">C63+1</f>
        <v>2</v>
      </c>
    </row>
    <row r="76" spans="1:3" ht="15" customHeight="1" x14ac:dyDescent="0.45">
      <c r="A76" s="51"/>
      <c r="B76" s="84" t="s">
        <v>346</v>
      </c>
      <c r="C76">
        <f t="shared" si="6"/>
        <v>2</v>
      </c>
    </row>
    <row r="77" spans="1:3" ht="15" customHeight="1" x14ac:dyDescent="0.45">
      <c r="A77" s="51"/>
      <c r="B77" s="84" t="s">
        <v>347</v>
      </c>
      <c r="C77">
        <f t="shared" si="6"/>
        <v>2</v>
      </c>
    </row>
    <row r="78" spans="1:3" ht="15" customHeight="1" x14ac:dyDescent="0.45">
      <c r="A78" s="51"/>
      <c r="B78" s="84" t="s">
        <v>348</v>
      </c>
      <c r="C78">
        <f t="shared" si="6"/>
        <v>2</v>
      </c>
    </row>
    <row r="79" spans="1:3" ht="15" customHeight="1" x14ac:dyDescent="0.45">
      <c r="A79" s="51"/>
      <c r="B79" s="84" t="s">
        <v>349</v>
      </c>
      <c r="C79">
        <f t="shared" si="6"/>
        <v>2</v>
      </c>
    </row>
    <row r="80" spans="1:3" ht="15" customHeight="1" x14ac:dyDescent="0.45">
      <c r="A80" s="51"/>
      <c r="B80" s="84" t="s">
        <v>350</v>
      </c>
      <c r="C80">
        <f t="shared" si="6"/>
        <v>2</v>
      </c>
    </row>
    <row r="81" spans="1:3" ht="15" customHeight="1" x14ac:dyDescent="0.45">
      <c r="A81" s="51"/>
      <c r="B81" s="84" t="s">
        <v>351</v>
      </c>
      <c r="C81">
        <f t="shared" si="6"/>
        <v>2</v>
      </c>
    </row>
    <row r="82" spans="1:3" ht="15" customHeight="1" x14ac:dyDescent="0.45">
      <c r="A82" s="51"/>
      <c r="B82" s="84" t="s">
        <v>352</v>
      </c>
      <c r="C82">
        <f t="shared" si="6"/>
        <v>2</v>
      </c>
    </row>
    <row r="83" spans="1:3" ht="15" customHeight="1" x14ac:dyDescent="0.45">
      <c r="A83" s="51"/>
      <c r="B83" s="84" t="s">
        <v>353</v>
      </c>
      <c r="C83">
        <f t="shared" si="6"/>
        <v>2</v>
      </c>
    </row>
    <row r="84" spans="1:3" ht="15" customHeight="1" x14ac:dyDescent="0.45">
      <c r="A84" s="51"/>
      <c r="B84" s="84" t="s">
        <v>354</v>
      </c>
      <c r="C84">
        <f t="shared" si="6"/>
        <v>2</v>
      </c>
    </row>
    <row r="85" spans="1:3" ht="15" customHeight="1" x14ac:dyDescent="0.45">
      <c r="A85" s="51"/>
      <c r="B85" s="84" t="s">
        <v>355</v>
      </c>
      <c r="C85">
        <f t="shared" si="6"/>
        <v>2</v>
      </c>
    </row>
    <row r="86" spans="1:3" ht="15" customHeight="1" x14ac:dyDescent="0.45">
      <c r="A86" s="51"/>
      <c r="B86" s="84" t="s">
        <v>356</v>
      </c>
      <c r="C86">
        <f t="shared" si="6"/>
        <v>3</v>
      </c>
    </row>
    <row r="87" spans="1:3" ht="15" customHeight="1" x14ac:dyDescent="0.45">
      <c r="A87" s="51"/>
      <c r="B87" s="84" t="s">
        <v>357</v>
      </c>
      <c r="C87">
        <f t="shared" si="6"/>
        <v>3</v>
      </c>
    </row>
    <row r="88" spans="1:3" ht="15" customHeight="1" x14ac:dyDescent="0.45">
      <c r="A88" s="51"/>
      <c r="B88" s="84" t="s">
        <v>358</v>
      </c>
      <c r="C88">
        <f t="shared" si="6"/>
        <v>3</v>
      </c>
    </row>
    <row r="89" spans="1:3" ht="15" customHeight="1" x14ac:dyDescent="0.45">
      <c r="A89" s="51"/>
      <c r="B89" s="84" t="s">
        <v>359</v>
      </c>
      <c r="C89">
        <f t="shared" si="6"/>
        <v>3</v>
      </c>
    </row>
    <row r="90" spans="1:3" ht="15" customHeight="1" x14ac:dyDescent="0.45">
      <c r="A90" s="51"/>
      <c r="B90" s="84" t="s">
        <v>360</v>
      </c>
      <c r="C90">
        <f t="shared" si="6"/>
        <v>3</v>
      </c>
    </row>
    <row r="91" spans="1:3" ht="15" customHeight="1" x14ac:dyDescent="0.45">
      <c r="A91" s="51"/>
      <c r="B91" s="84" t="s">
        <v>361</v>
      </c>
      <c r="C91">
        <f t="shared" si="6"/>
        <v>3</v>
      </c>
    </row>
    <row r="92" spans="1:3" ht="15" customHeight="1" x14ac:dyDescent="0.45">
      <c r="A92" s="51"/>
      <c r="B92" s="84" t="s">
        <v>362</v>
      </c>
      <c r="C92">
        <f t="shared" si="6"/>
        <v>3</v>
      </c>
    </row>
    <row r="93" spans="1:3" ht="15" customHeight="1" x14ac:dyDescent="0.45">
      <c r="A93" s="51"/>
      <c r="B93" s="84" t="s">
        <v>363</v>
      </c>
      <c r="C93">
        <f t="shared" si="6"/>
        <v>3</v>
      </c>
    </row>
    <row r="94" spans="1:3" ht="15" customHeight="1" x14ac:dyDescent="0.45">
      <c r="A94" s="51"/>
      <c r="B94" s="84" t="s">
        <v>364</v>
      </c>
      <c r="C94">
        <f t="shared" si="6"/>
        <v>3</v>
      </c>
    </row>
    <row r="95" spans="1:3" ht="15" customHeight="1" x14ac:dyDescent="0.45">
      <c r="A95" s="51"/>
      <c r="B95" s="84" t="s">
        <v>365</v>
      </c>
      <c r="C95">
        <f t="shared" si="6"/>
        <v>3</v>
      </c>
    </row>
    <row r="96" spans="1:3" ht="15" customHeight="1" x14ac:dyDescent="0.45">
      <c r="A96" s="51"/>
      <c r="B96" s="84" t="s">
        <v>366</v>
      </c>
      <c r="C96">
        <f t="shared" si="6"/>
        <v>3</v>
      </c>
    </row>
    <row r="97" spans="1:3" ht="15" customHeight="1" x14ac:dyDescent="0.45">
      <c r="A97" s="51"/>
      <c r="B97" s="84" t="s">
        <v>367</v>
      </c>
      <c r="C97">
        <f t="shared" si="6"/>
        <v>3</v>
      </c>
    </row>
    <row r="98" spans="1:3" ht="15" customHeight="1" x14ac:dyDescent="0.45">
      <c r="A98" s="51"/>
      <c r="B98" s="84" t="s">
        <v>368</v>
      </c>
      <c r="C98">
        <f t="shared" si="6"/>
        <v>4</v>
      </c>
    </row>
    <row r="99" spans="1:3" ht="15" customHeight="1" x14ac:dyDescent="0.45">
      <c r="A99" s="51"/>
      <c r="B99" s="84" t="s">
        <v>369</v>
      </c>
      <c r="C99">
        <f t="shared" si="6"/>
        <v>4</v>
      </c>
    </row>
    <row r="100" spans="1:3" ht="15" customHeight="1" x14ac:dyDescent="0.45">
      <c r="A100" s="51"/>
      <c r="B100" s="84" t="s">
        <v>370</v>
      </c>
      <c r="C100">
        <f t="shared" si="6"/>
        <v>4</v>
      </c>
    </row>
    <row r="101" spans="1:3" ht="15" customHeight="1" x14ac:dyDescent="0.45">
      <c r="A101" s="51"/>
      <c r="B101" s="84" t="s">
        <v>371</v>
      </c>
      <c r="C101">
        <f t="shared" si="6"/>
        <v>4</v>
      </c>
    </row>
    <row r="102" spans="1:3" ht="15" customHeight="1" x14ac:dyDescent="0.45">
      <c r="A102" s="51"/>
      <c r="B102" s="84" t="s">
        <v>372</v>
      </c>
      <c r="C102">
        <f t="shared" si="6"/>
        <v>4</v>
      </c>
    </row>
    <row r="103" spans="1:3" ht="15" customHeight="1" x14ac:dyDescent="0.45">
      <c r="A103" s="51"/>
      <c r="B103" s="84" t="s">
        <v>373</v>
      </c>
      <c r="C103">
        <f t="shared" si="6"/>
        <v>4</v>
      </c>
    </row>
    <row r="104" spans="1:3" ht="15" customHeight="1" x14ac:dyDescent="0.45">
      <c r="A104" s="51"/>
      <c r="B104" s="84" t="s">
        <v>374</v>
      </c>
      <c r="C104">
        <f t="shared" si="6"/>
        <v>4</v>
      </c>
    </row>
    <row r="105" spans="1:3" ht="15" customHeight="1" x14ac:dyDescent="0.45">
      <c r="A105" s="51"/>
      <c r="B105" s="84" t="s">
        <v>375</v>
      </c>
      <c r="C105">
        <f t="shared" si="6"/>
        <v>4</v>
      </c>
    </row>
    <row r="106" spans="1:3" ht="15" customHeight="1" x14ac:dyDescent="0.45">
      <c r="A106" s="51"/>
      <c r="B106" s="84" t="s">
        <v>376</v>
      </c>
      <c r="C106">
        <f t="shared" si="6"/>
        <v>4</v>
      </c>
    </row>
    <row r="107" spans="1:3" ht="15" customHeight="1" x14ac:dyDescent="0.45">
      <c r="A107" s="51"/>
      <c r="B107" s="84" t="s">
        <v>377</v>
      </c>
      <c r="C107">
        <f t="shared" si="6"/>
        <v>4</v>
      </c>
    </row>
    <row r="108" spans="1:3" ht="15" customHeight="1" x14ac:dyDescent="0.45">
      <c r="A108" s="51"/>
      <c r="B108" s="84" t="s">
        <v>378</v>
      </c>
      <c r="C108">
        <f t="shared" si="6"/>
        <v>4</v>
      </c>
    </row>
    <row r="109" spans="1:3" ht="15" customHeight="1" x14ac:dyDescent="0.45">
      <c r="A109" s="51"/>
      <c r="B109" s="84" t="s">
        <v>379</v>
      </c>
      <c r="C109">
        <f t="shared" si="6"/>
        <v>4</v>
      </c>
    </row>
    <row r="110" spans="1:3" ht="15" customHeight="1" x14ac:dyDescent="0.45">
      <c r="A110" s="51"/>
      <c r="B110" s="84" t="s">
        <v>380</v>
      </c>
      <c r="C110">
        <f t="shared" si="6"/>
        <v>5</v>
      </c>
    </row>
    <row r="111" spans="1:3" ht="15" customHeight="1" x14ac:dyDescent="0.45">
      <c r="A111" s="51"/>
      <c r="B111" s="84" t="s">
        <v>381</v>
      </c>
      <c r="C111">
        <f t="shared" si="6"/>
        <v>5</v>
      </c>
    </row>
    <row r="112" spans="1:3" ht="15" customHeight="1" x14ac:dyDescent="0.45">
      <c r="A112" s="51"/>
      <c r="B112" s="84" t="s">
        <v>382</v>
      </c>
      <c r="C112">
        <f t="shared" si="6"/>
        <v>5</v>
      </c>
    </row>
    <row r="113" spans="1:3" ht="15" customHeight="1" x14ac:dyDescent="0.45">
      <c r="A113" s="51"/>
      <c r="B113" s="84" t="s">
        <v>383</v>
      </c>
      <c r="C113">
        <f t="shared" si="6"/>
        <v>5</v>
      </c>
    </row>
    <row r="114" spans="1:3" ht="15" customHeight="1" x14ac:dyDescent="0.45">
      <c r="A114" s="51"/>
      <c r="B114" s="84" t="s">
        <v>384</v>
      </c>
      <c r="C114">
        <f t="shared" si="6"/>
        <v>5</v>
      </c>
    </row>
    <row r="115" spans="1:3" ht="15" customHeight="1" x14ac:dyDescent="0.45">
      <c r="A115" s="51"/>
      <c r="B115" s="84" t="s">
        <v>385</v>
      </c>
      <c r="C115">
        <f t="shared" si="6"/>
        <v>5</v>
      </c>
    </row>
    <row r="116" spans="1:3" ht="15" customHeight="1" x14ac:dyDescent="0.45">
      <c r="A116" s="51"/>
      <c r="B116" s="84" t="s">
        <v>386</v>
      </c>
      <c r="C116">
        <f t="shared" si="6"/>
        <v>5</v>
      </c>
    </row>
    <row r="117" spans="1:3" ht="15" customHeight="1" x14ac:dyDescent="0.45">
      <c r="A117" s="51"/>
      <c r="B117" s="84" t="s">
        <v>387</v>
      </c>
      <c r="C117">
        <f t="shared" si="6"/>
        <v>5</v>
      </c>
    </row>
    <row r="118" spans="1:3" ht="15" customHeight="1" x14ac:dyDescent="0.45">
      <c r="A118" s="51"/>
      <c r="B118" s="84" t="s">
        <v>388</v>
      </c>
      <c r="C118">
        <f t="shared" si="6"/>
        <v>5</v>
      </c>
    </row>
    <row r="119" spans="1:3" ht="15" customHeight="1" x14ac:dyDescent="0.45">
      <c r="A119" s="51"/>
      <c r="B119" s="84" t="s">
        <v>389</v>
      </c>
      <c r="C119">
        <f t="shared" si="6"/>
        <v>5</v>
      </c>
    </row>
    <row r="120" spans="1:3" ht="15" customHeight="1" x14ac:dyDescent="0.45">
      <c r="A120" s="51"/>
      <c r="B120" s="84" t="s">
        <v>390</v>
      </c>
      <c r="C120">
        <f t="shared" si="6"/>
        <v>5</v>
      </c>
    </row>
    <row r="121" spans="1:3" ht="15" customHeight="1" x14ac:dyDescent="0.45">
      <c r="A121" s="51"/>
      <c r="B121" s="84" t="s">
        <v>391</v>
      </c>
      <c r="C121">
        <f t="shared" si="6"/>
        <v>5</v>
      </c>
    </row>
    <row r="122" spans="1:3" ht="15" customHeight="1" x14ac:dyDescent="0.45">
      <c r="A122" s="51"/>
    </row>
    <row r="123" spans="1:3" ht="15" customHeight="1" x14ac:dyDescent="0.45">
      <c r="A123" s="51"/>
      <c r="B123" t="s">
        <v>327</v>
      </c>
    </row>
    <row r="124" spans="1:3" ht="15" customHeight="1" x14ac:dyDescent="0.45">
      <c r="A124" s="51"/>
    </row>
    <row r="125" spans="1:3" ht="15" customHeight="1" x14ac:dyDescent="0.45">
      <c r="A125" s="51"/>
      <c r="B125" t="s">
        <v>322</v>
      </c>
    </row>
    <row r="126" spans="1:3" ht="15" customHeight="1" x14ac:dyDescent="0.45">
      <c r="A126" s="51"/>
      <c r="B126" t="s">
        <v>324</v>
      </c>
    </row>
    <row r="127" spans="1:3" ht="15" customHeight="1" x14ac:dyDescent="0.45">
      <c r="A127" s="51"/>
      <c r="B127" t="s">
        <v>323</v>
      </c>
    </row>
    <row r="128" spans="1:3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</row>
    <row r="148" spans="1:5" ht="15" customHeight="1" x14ac:dyDescent="0.45">
      <c r="A148" s="51"/>
      <c r="B148" t="s">
        <v>224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</row>
    <row r="152" spans="1:5" ht="15" customHeight="1" x14ac:dyDescent="0.4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</row>
    <row r="153" spans="1:5" ht="15" customHeight="1" x14ac:dyDescent="0.4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</row>
    <row r="154" spans="1:5" ht="15" customHeight="1" x14ac:dyDescent="0.4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</row>
    <row r="155" spans="1:5" ht="15" customHeight="1" x14ac:dyDescent="0.45">
      <c r="A155" s="82"/>
      <c r="B155" t="s">
        <v>341</v>
      </c>
      <c r="D155">
        <f>'Skillcast Model Monthly'!D155</f>
        <v>0</v>
      </c>
      <c r="E155">
        <f>'Skillcast Model Monthly'!E155</f>
        <v>0</v>
      </c>
    </row>
    <row r="156" spans="1:5" ht="15" customHeight="1" x14ac:dyDescent="0.45">
      <c r="A156" s="82"/>
      <c r="B156" t="s">
        <v>103</v>
      </c>
      <c r="D156">
        <f t="shared" ref="D156:E156" si="7">SUM(D151:D155)</f>
        <v>7661.3710000000001</v>
      </c>
      <c r="E156">
        <f t="shared" si="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</row>
    <row r="159" spans="1:5" ht="15" customHeight="1" x14ac:dyDescent="0.4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</row>
    <row r="160" spans="1:5" ht="15" customHeight="1" x14ac:dyDescent="0.45">
      <c r="A160" s="82"/>
      <c r="B160" t="s">
        <v>317</v>
      </c>
      <c r="D160">
        <f>'Skillcast Model Monthly'!D160</f>
        <v>0</v>
      </c>
      <c r="E160">
        <f>'Skillcast Model Monthly'!E160</f>
        <v>0</v>
      </c>
    </row>
    <row r="161" spans="1:5" ht="15" customHeight="1" x14ac:dyDescent="0.4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</row>
    <row r="162" spans="1:5" ht="15" customHeight="1" x14ac:dyDescent="0.4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</row>
    <row r="163" spans="1:5" ht="15" customHeight="1" x14ac:dyDescent="0.4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</row>
    <row r="164" spans="1:5" ht="15" customHeight="1" x14ac:dyDescent="0.45">
      <c r="A164" s="82"/>
      <c r="B164" t="s">
        <v>104</v>
      </c>
      <c r="D164">
        <f t="shared" ref="D164:E164" si="8">SUM(D158:D163)</f>
        <v>3784.6329999999998</v>
      </c>
      <c r="E164">
        <f t="shared" si="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>
        <f>'Skillcast Model Monthly'!D166</f>
        <v>2</v>
      </c>
      <c r="E166">
        <f>'Skillcast Model Monthly'!E166</f>
        <v>3597</v>
      </c>
    </row>
    <row r="167" spans="1:5" ht="15" customHeight="1" x14ac:dyDescent="0.4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</row>
    <row r="168" spans="1:5" ht="15" customHeight="1" x14ac:dyDescent="0.45">
      <c r="A168" s="82"/>
      <c r="B168" t="s">
        <v>232</v>
      </c>
      <c r="D168">
        <f t="shared" ref="D168:E168" si="9">SUM(D166:D167)</f>
        <v>3876.7379999999998</v>
      </c>
      <c r="E168">
        <f t="shared" si="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0">SUM(D164,D168)</f>
        <v>7661.3709999999992</v>
      </c>
      <c r="E169">
        <f t="shared" si="1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1">D156-D169</f>
        <v>0</v>
      </c>
      <c r="E171">
        <f t="shared" si="1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</row>
    <row r="209" spans="1:2" ht="15" customHeight="1" x14ac:dyDescent="0.45">
      <c r="A209" s="82"/>
    </row>
    <row r="210" spans="1:2" ht="15" customHeight="1" x14ac:dyDescent="0.45">
      <c r="A210" s="82"/>
      <c r="B210" t="s">
        <v>244</v>
      </c>
    </row>
    <row r="211" spans="1:2" ht="15" customHeight="1" x14ac:dyDescent="0.45">
      <c r="A211" s="82"/>
    </row>
    <row r="212" spans="1:2" ht="15" customHeight="1" x14ac:dyDescent="0.45">
      <c r="A212" s="82"/>
      <c r="B212" t="s">
        <v>245</v>
      </c>
    </row>
    <row r="213" spans="1:2" ht="15" customHeight="1" x14ac:dyDescent="0.45">
      <c r="A213" s="82"/>
      <c r="B213" t="s">
        <v>242</v>
      </c>
    </row>
    <row r="214" spans="1:2" ht="15" customHeight="1" x14ac:dyDescent="0.45">
      <c r="A214" s="82"/>
      <c r="B214" t="s">
        <v>246</v>
      </c>
    </row>
    <row r="215" spans="1:2" ht="15" customHeight="1" x14ac:dyDescent="0.45">
      <c r="A215" s="82"/>
    </row>
    <row r="216" spans="1:2" ht="15" customHeight="1" x14ac:dyDescent="0.45">
      <c r="A216" s="82"/>
      <c r="B216" t="s">
        <v>102</v>
      </c>
    </row>
    <row r="217" spans="1:2" ht="15" customHeight="1" x14ac:dyDescent="0.45">
      <c r="A217" s="82"/>
      <c r="B217" t="s">
        <v>247</v>
      </c>
    </row>
    <row r="218" spans="1:2" ht="15" customHeight="1" x14ac:dyDescent="0.45">
      <c r="A218" s="82"/>
      <c r="B218" t="s">
        <v>301</v>
      </c>
    </row>
    <row r="219" spans="1:2" ht="15" customHeight="1" x14ac:dyDescent="0.45">
      <c r="A219" s="82"/>
    </row>
    <row r="220" spans="1:2" ht="15" customHeight="1" x14ac:dyDescent="0.45">
      <c r="A220" s="82" t="s">
        <v>248</v>
      </c>
    </row>
    <row r="221" spans="1:2" ht="15" customHeight="1" x14ac:dyDescent="0.45">
      <c r="A221" s="82"/>
      <c r="B221" t="s">
        <v>249</v>
      </c>
    </row>
    <row r="222" spans="1:2" ht="15" customHeight="1" x14ac:dyDescent="0.45">
      <c r="A222" s="82"/>
      <c r="B222" t="s">
        <v>72</v>
      </c>
    </row>
    <row r="223" spans="1:2" ht="15" customHeight="1" x14ac:dyDescent="0.45">
      <c r="A223" s="82"/>
      <c r="B223" t="s">
        <v>74</v>
      </c>
    </row>
    <row r="224" spans="1:2" ht="15" customHeight="1" x14ac:dyDescent="0.45">
      <c r="A224" s="82"/>
    </row>
    <row r="225" spans="1:2" ht="15" customHeight="1" x14ac:dyDescent="0.45">
      <c r="A225" s="82"/>
      <c r="B225" t="s">
        <v>408</v>
      </c>
    </row>
    <row r="226" spans="1:2" ht="15" customHeight="1" x14ac:dyDescent="0.45">
      <c r="A226" s="82"/>
    </row>
    <row r="227" spans="1:2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FCFDE35C-E08B-4F0C-86F3-DC5AA0CE1037}"/>
</file>

<file path=customXml/itemProps2.xml><?xml version="1.0" encoding="utf-8"?>
<ds:datastoreItem xmlns:ds="http://schemas.openxmlformats.org/officeDocument/2006/customXml" ds:itemID="{E968FF2A-FFB3-43C3-ACE1-5F30D8F432DF}"/>
</file>

<file path=customXml/itemProps3.xml><?xml version="1.0" encoding="utf-8"?>
<ds:datastoreItem xmlns:ds="http://schemas.openxmlformats.org/officeDocument/2006/customXml" ds:itemID="{8604412B-0357-458D-88FE-9CA60A84E95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Phil Sparks</cp:lastModifiedBy>
  <cp:lastPrinted>2022-11-15T15:04:06Z</cp:lastPrinted>
  <dcterms:created xsi:type="dcterms:W3CDTF">2016-02-03T14:06:14Z</dcterms:created>
  <dcterms:modified xsi:type="dcterms:W3CDTF">2023-01-10T15:09:26Z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