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theme/theme1.xml" ContentType="application/vnd.openxmlformats-officedocument.theme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drawings/drawing2.xml" ContentType="application/vnd.openxmlformats-officedocument.drawing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drawings/drawing3.xml" ContentType="application/vnd.openxmlformats-officedocument.drawing+xml"/>
  <Override PartName="/docProps/app.xml" ContentType="application/vnd.openxmlformats-officedocument.extended-properties+xml"/>
  <Override PartName="/docProps/core.xml" ContentType="application/vnd.openxmlformats-package.core-properties+xml"/>
  <Override PartName="/xl/calcChain.xml" ContentType="application/vnd.openxmlformats-officedocument.spreadsheetml.calcChain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2="http://schemas.microsoft.com/office/spreadsheetml/2015/revision2" mc:Ignorable="x15 xr2">
  <fileVersion appName="xl" lastEdited="7" lowestEdited="6" rupBuild="18730"/>
  <workbookPr/>
  <mc:AlternateContent xmlns:mc="http://schemas.openxmlformats.org/markup-compatibility/2006">
    <mc:Choice Requires="x15">
      <x15ac:absPath xmlns:x15ac="http://schemas.microsoft.com/office/spreadsheetml/2010/11/ac" url="G:\My Drive\Analyst Materials\2000s Accounting and Financial Analysis\2030 Working Capital - Development\"/>
    </mc:Choice>
  </mc:AlternateContent>
  <bookViews>
    <workbookView xWindow="0" yWindow="0" windowWidth="20520" windowHeight="10968" xr2:uid="{00000000-000D-0000-FFFF-FFFF00000000}"/>
  </bookViews>
  <sheets>
    <sheet name="Welcome" sheetId="1" r:id="rId1"/>
    <sheet name="Info" sheetId="6" r:id="rId2"/>
    <sheet name="Workout" sheetId="2" r:id="rId3"/>
  </sheets>
  <definedNames>
    <definedName name="_xlnm.Print_Area" localSheetId="2">Workout!$A$1:$P$206</definedName>
  </definedNames>
  <calcPr calcId="171027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7" i="1" l="1"/>
  <c r="C692" i="2" l="1"/>
  <c r="C694" i="2" s="1"/>
  <c r="C696" i="2" s="1"/>
  <c r="D685" i="2" l="1"/>
  <c r="D692" i="2"/>
  <c r="D694" i="2" s="1"/>
  <c r="D696" i="2" s="1"/>
  <c r="D675" i="2"/>
  <c r="F675" i="2"/>
  <c r="D682" i="2"/>
  <c r="D670" i="2"/>
  <c r="F692" i="2"/>
  <c r="F694" i="2" s="1"/>
  <c r="F696" i="2" s="1"/>
  <c r="G675" i="2"/>
  <c r="G682" i="2"/>
  <c r="F682" i="2"/>
  <c r="E682" i="2"/>
  <c r="D686" i="2" l="1"/>
  <c r="E675" i="2"/>
  <c r="D676" i="2"/>
  <c r="E692" i="2"/>
  <c r="E694" i="2" s="1"/>
  <c r="E696" i="2" s="1"/>
  <c r="G692" i="2"/>
  <c r="G694" i="2" s="1"/>
  <c r="G696" i="2" s="1"/>
  <c r="E685" i="2"/>
  <c r="E686" i="2" s="1"/>
  <c r="G670" i="2"/>
  <c r="G676" i="2" s="1"/>
  <c r="E670" i="2"/>
  <c r="F670" i="2"/>
  <c r="F676" i="2" s="1"/>
  <c r="E676" i="2" l="1"/>
  <c r="G685" i="2"/>
  <c r="G686" i="2" s="1"/>
  <c r="F685" i="2"/>
  <c r="F686" i="2" s="1"/>
  <c r="C685" i="2" l="1"/>
  <c r="C682" i="2"/>
  <c r="C675" i="2"/>
  <c r="C670" i="2"/>
  <c r="D588" i="2"/>
  <c r="D616" i="2"/>
  <c r="D612" i="2"/>
  <c r="F615" i="2"/>
  <c r="F614" i="2"/>
  <c r="F611" i="2"/>
  <c r="F610" i="2"/>
  <c r="C676" i="2" l="1"/>
  <c r="C686" i="2"/>
  <c r="F616" i="2"/>
  <c r="F612" i="2"/>
  <c r="D542" i="2" l="1"/>
  <c r="E542" i="2"/>
  <c r="F542" i="2"/>
  <c r="C542" i="2"/>
  <c r="D536" i="2"/>
  <c r="E536" i="2"/>
  <c r="F536" i="2"/>
  <c r="C536" i="2"/>
  <c r="D533" i="2"/>
  <c r="E533" i="2"/>
  <c r="F533" i="2"/>
  <c r="C533" i="2"/>
  <c r="D522" i="2"/>
  <c r="D526" i="2" s="1"/>
  <c r="E522" i="2"/>
  <c r="E526" i="2" s="1"/>
  <c r="F522" i="2"/>
  <c r="F526" i="2" s="1"/>
  <c r="C522" i="2"/>
  <c r="C526" i="2" s="1"/>
  <c r="C543" i="2" l="1"/>
  <c r="C546" i="2" s="1"/>
  <c r="D543" i="2"/>
  <c r="D546" i="2" s="1"/>
  <c r="F543" i="2"/>
  <c r="F546" i="2" s="1"/>
  <c r="E543" i="2"/>
  <c r="E545" i="2" s="1"/>
  <c r="C545" i="2" l="1"/>
  <c r="D545" i="2"/>
  <c r="F545" i="2"/>
  <c r="E546" i="2"/>
  <c r="C198" i="2"/>
  <c r="C195" i="2"/>
  <c r="C189" i="2"/>
  <c r="C184" i="2"/>
  <c r="A1" i="6" l="1"/>
  <c r="A1" i="2" s="1"/>
</calcChain>
</file>

<file path=xl/sharedStrings.xml><?xml version="1.0" encoding="utf-8"?>
<sst xmlns="http://schemas.openxmlformats.org/spreadsheetml/2006/main" count="341" uniqueCount="241">
  <si>
    <t>Features</t>
  </si>
  <si>
    <t>◦</t>
  </si>
  <si>
    <t>Model Details</t>
  </si>
  <si>
    <t>Company name</t>
  </si>
  <si>
    <t>Date</t>
  </si>
  <si>
    <t>Currency</t>
  </si>
  <si>
    <t>Units</t>
  </si>
  <si>
    <t>Analyst Name</t>
  </si>
  <si>
    <t>Circular Switch</t>
  </si>
  <si>
    <t>ABC Incorporated</t>
  </si>
  <si>
    <t>Firstname Lastname</t>
  </si>
  <si>
    <t>This document is for training purposes only. Financial Edge accepts no responsibility or liability for any other purpose or usage.</t>
  </si>
  <si>
    <t>Formatting</t>
  </si>
  <si>
    <t>Input</t>
  </si>
  <si>
    <t>Hard coded</t>
  </si>
  <si>
    <t>Formulas</t>
  </si>
  <si>
    <t>Workout Information</t>
  </si>
  <si>
    <t>Tab Structure</t>
  </si>
  <si>
    <t>Cash</t>
  </si>
  <si>
    <t>Inventory</t>
  </si>
  <si>
    <t>Accounts receivable</t>
  </si>
  <si>
    <t>Workout 1</t>
  </si>
  <si>
    <t>Workout 2</t>
  </si>
  <si>
    <t>Workout 3</t>
  </si>
  <si>
    <t>Workout 4</t>
  </si>
  <si>
    <t>Workout</t>
  </si>
  <si>
    <t>Question practice</t>
  </si>
  <si>
    <t>Workout 5</t>
  </si>
  <si>
    <t>Workout 6</t>
  </si>
  <si>
    <t>Workout 7</t>
  </si>
  <si>
    <t>Deferred revenue</t>
  </si>
  <si>
    <t>Calculate working capital.</t>
  </si>
  <si>
    <t xml:space="preserve">Cash </t>
  </si>
  <si>
    <t>Cash equivalent</t>
  </si>
  <si>
    <t>Investment securities</t>
  </si>
  <si>
    <t>Deferred tax current asset</t>
  </si>
  <si>
    <t>Prepaid asset</t>
  </si>
  <si>
    <t>Work in progress</t>
  </si>
  <si>
    <t>Short term debt</t>
  </si>
  <si>
    <t>Revolving credit facility</t>
  </si>
  <si>
    <t>Overdraft</t>
  </si>
  <si>
    <t>Accrued expense</t>
  </si>
  <si>
    <t>Accounts payable</t>
  </si>
  <si>
    <t>Tax payable</t>
  </si>
  <si>
    <t>Long term debt</t>
  </si>
  <si>
    <t>Property, plant and equipment</t>
  </si>
  <si>
    <t>Current or non current</t>
  </si>
  <si>
    <t>Current portion of long term debt</t>
  </si>
  <si>
    <t>Income taxes payable</t>
  </si>
  <si>
    <t>Cash equivalents</t>
  </si>
  <si>
    <t>Prepaid expenses</t>
  </si>
  <si>
    <t>Total current assets</t>
  </si>
  <si>
    <t>Intangibles</t>
  </si>
  <si>
    <t>Goodwill</t>
  </si>
  <si>
    <t>Deferred tax</t>
  </si>
  <si>
    <t>Total non current assets</t>
  </si>
  <si>
    <t>Notes payable</t>
  </si>
  <si>
    <t>Short term portion of long term debt</t>
  </si>
  <si>
    <t>Total current liabilities</t>
  </si>
  <si>
    <t>Total long term liabilities</t>
  </si>
  <si>
    <t>OWC</t>
  </si>
  <si>
    <t>Calculate operating working capital.</t>
  </si>
  <si>
    <t>Inventories</t>
  </si>
  <si>
    <t>Workout 8</t>
  </si>
  <si>
    <t>Company A</t>
  </si>
  <si>
    <t>Provides</t>
  </si>
  <si>
    <t>Requires</t>
  </si>
  <si>
    <t>Company B</t>
  </si>
  <si>
    <t>Company C</t>
  </si>
  <si>
    <t>Company D</t>
  </si>
  <si>
    <t>Company E</t>
  </si>
  <si>
    <t>Company F</t>
  </si>
  <si>
    <t>Company G</t>
  </si>
  <si>
    <t>Company H</t>
  </si>
  <si>
    <t>Company I</t>
  </si>
  <si>
    <t>For each company, decide whether the OWC level provides or requires funding.</t>
  </si>
  <si>
    <t>OWC level</t>
  </si>
  <si>
    <t>Place an X under the correct column.</t>
  </si>
  <si>
    <t>Workout 9</t>
  </si>
  <si>
    <t>Calculate operating working capital for both years.</t>
  </si>
  <si>
    <t>Prepaid expenses and other current assets</t>
  </si>
  <si>
    <t>Calculate the in/out cash flow</t>
  </si>
  <si>
    <t>Workout 10</t>
  </si>
  <si>
    <t>Accounts receivable, net</t>
  </si>
  <si>
    <t>Decide whether the change in OWC between the years represents a cash in flow or cash out flow.</t>
  </si>
  <si>
    <t>Workout 11</t>
  </si>
  <si>
    <t>Calculate the in/out cash flow.</t>
  </si>
  <si>
    <t>Workout 12</t>
  </si>
  <si>
    <t>Cash and equivalents</t>
  </si>
  <si>
    <t>Property, plant, and equipment, net</t>
  </si>
  <si>
    <t>Other noncurrent assets</t>
  </si>
  <si>
    <t>Total Assets</t>
  </si>
  <si>
    <t>Accrued liabilities</t>
  </si>
  <si>
    <t>Long-term debt</t>
  </si>
  <si>
    <t>Other noncurrent liabilities</t>
  </si>
  <si>
    <t>Total noncurrent liabilities</t>
  </si>
  <si>
    <t>Additional paid-in capital</t>
  </si>
  <si>
    <t>Retained earnings</t>
  </si>
  <si>
    <t>Accumulated other comprehensive loss</t>
  </si>
  <si>
    <t>Total stockholders’ equity</t>
  </si>
  <si>
    <t>Total Liabilities and Stockholders’ Equity</t>
  </si>
  <si>
    <t>Short term borrowings</t>
  </si>
  <si>
    <t>Common stock</t>
  </si>
  <si>
    <t>Treasury stock</t>
  </si>
  <si>
    <t>Check</t>
  </si>
  <si>
    <t>Calculate operating working capital for each quarter for Mattel.</t>
  </si>
  <si>
    <t>Q1</t>
  </si>
  <si>
    <t>Q2</t>
  </si>
  <si>
    <t>Q3</t>
  </si>
  <si>
    <t>Q4</t>
  </si>
  <si>
    <t>Workout 13</t>
  </si>
  <si>
    <t>Sam Co has the following transactions. Assume the opening inventory balance is zero.</t>
  </si>
  <si>
    <t>Transaction</t>
  </si>
  <si>
    <t>Purchase</t>
  </si>
  <si>
    <t>January 1st</t>
  </si>
  <si>
    <t>January 10th</t>
  </si>
  <si>
    <t>Sale</t>
  </si>
  <si>
    <t>January 15th</t>
  </si>
  <si>
    <t>LIFO COGS</t>
  </si>
  <si>
    <t>FIFO COGS</t>
  </si>
  <si>
    <t>January 12th</t>
  </si>
  <si>
    <t>Total</t>
  </si>
  <si>
    <t>Purchase date</t>
  </si>
  <si>
    <t>Cost</t>
  </si>
  <si>
    <t>Total cost</t>
  </si>
  <si>
    <t>Total revenue</t>
  </si>
  <si>
    <t>LIFO</t>
  </si>
  <si>
    <t>FIFO</t>
  </si>
  <si>
    <t>Ending inventory LIFO</t>
  </si>
  <si>
    <t>Ending inventory FIFO</t>
  </si>
  <si>
    <t>LIFO inventory</t>
  </si>
  <si>
    <t>LIFO inventory plus COGS</t>
  </si>
  <si>
    <t>FIFO inventory</t>
  </si>
  <si>
    <t>FIFO inventory plus COGS</t>
  </si>
  <si>
    <t>Calculate the value of inventory plus COGS under LIFO and FIFO. What do you notice about the two figures?</t>
  </si>
  <si>
    <t>Calculate the gross profit under LIFO and FIFO.</t>
  </si>
  <si>
    <t>Calculate the ending balance of inventory at the end of the month under LIFO and FIFO. Which is the lower?</t>
  </si>
  <si>
    <t>Calculate the cost of goods sold for the end of the month under LIFO and FIFO.</t>
  </si>
  <si>
    <t>Workout 14</t>
  </si>
  <si>
    <t>Sand</t>
  </si>
  <si>
    <t>Mortar</t>
  </si>
  <si>
    <t>Cement</t>
  </si>
  <si>
    <t>Water</t>
  </si>
  <si>
    <t>Lubricant</t>
  </si>
  <si>
    <t>Cotton</t>
  </si>
  <si>
    <t>Polyester</t>
  </si>
  <si>
    <t>Lime</t>
  </si>
  <si>
    <t>Office</t>
  </si>
  <si>
    <t>Thread</t>
  </si>
  <si>
    <t>Workout 15</t>
  </si>
  <si>
    <t>Cost of goods sold</t>
  </si>
  <si>
    <t>Income statement extract</t>
  </si>
  <si>
    <t>Raw materials</t>
  </si>
  <si>
    <t xml:space="preserve">Balance sheet extract </t>
  </si>
  <si>
    <t>Account receivable</t>
  </si>
  <si>
    <t>Year 2</t>
  </si>
  <si>
    <t>Year 1</t>
  </si>
  <si>
    <t>Total cost of goods sold</t>
  </si>
  <si>
    <t xml:space="preserve">The company has continued to expand, with new store openings, the Xstoto product line gaining momentum, and preparations for the Year 3 Games bringing a new audience to the company's products. </t>
  </si>
  <si>
    <t>Components</t>
  </si>
  <si>
    <t>Management discussion and analysis extract Year 2.</t>
  </si>
  <si>
    <t>Workout 16</t>
  </si>
  <si>
    <t>Total assets</t>
  </si>
  <si>
    <t>Revenue</t>
  </si>
  <si>
    <t>Selling, general and administration</t>
  </si>
  <si>
    <t>Operating profit</t>
  </si>
  <si>
    <t>Interest expense</t>
  </si>
  <si>
    <t>Profit before tax</t>
  </si>
  <si>
    <t>Tax expense</t>
  </si>
  <si>
    <t>Net income</t>
  </si>
  <si>
    <t>Inventory days</t>
  </si>
  <si>
    <t>Receivable days</t>
  </si>
  <si>
    <t>Payable days</t>
  </si>
  <si>
    <t>Number of days in period</t>
  </si>
  <si>
    <t>Total liabilities</t>
  </si>
  <si>
    <t>Year 3</t>
  </si>
  <si>
    <t>Year 4</t>
  </si>
  <si>
    <t>Year 5</t>
  </si>
  <si>
    <t>Balance sheet extract</t>
  </si>
  <si>
    <t>Workout 17</t>
  </si>
  <si>
    <t>Calculate the operating cash cycle.</t>
  </si>
  <si>
    <t>Operating cash cycle</t>
  </si>
  <si>
    <t>Workout 18</t>
  </si>
  <si>
    <t>What do you notice about the trend?</t>
  </si>
  <si>
    <t>Workout 19</t>
  </si>
  <si>
    <t>Rolls Royce</t>
  </si>
  <si>
    <t>The company is an aerospace and engineering firm.</t>
  </si>
  <si>
    <t>Workout 20</t>
  </si>
  <si>
    <t xml:space="preserve">Asset = </t>
  </si>
  <si>
    <t>The materials remain unsold on December 31st Year 1.</t>
  </si>
  <si>
    <t xml:space="preserve">On January 6th Year 2 the bill is paid in cash. How is this shown in the balance sheet on January 6th Year 2? </t>
  </si>
  <si>
    <t>Workout 21</t>
  </si>
  <si>
    <t xml:space="preserve">A manufacturing company has a financial year from January to December. It pays its material purchases bill quarterly. </t>
  </si>
  <si>
    <t xml:space="preserve">The next bill will be received on January 5th Year 2, covering October, November and December Year 1. </t>
  </si>
  <si>
    <t>Workout 22</t>
  </si>
  <si>
    <t>The company has a financial year from September to August.</t>
  </si>
  <si>
    <t>What do you notice about the OWC level?</t>
  </si>
  <si>
    <t>Decide whether the change in OWC between the two years represents a cash in or out flow.</t>
  </si>
  <si>
    <t>Factory labor (working with raw materials)</t>
  </si>
  <si>
    <t>Factory labor (producing bags to hold aggregate)</t>
  </si>
  <si>
    <t>Production labor cost</t>
  </si>
  <si>
    <t>On January 31st the customer pays their bill. How is this shown in the balance sheet on January 31st Year 2?</t>
  </si>
  <si>
    <t>Value</t>
  </si>
  <si>
    <t>Calculate inventory days, receivable days, payable days and the operating cash cycle.</t>
  </si>
  <si>
    <t>A company pays its insurance premium of 120.0 in advance. It pays on May 31st Year 2052 for the following 12 months.</t>
  </si>
  <si>
    <t>How is the payment shown in the balance sheet at the year end August 31st Year 2052?</t>
  </si>
  <si>
    <t>Liability + equity</t>
  </si>
  <si>
    <t>Accounting and Financial Analysis</t>
  </si>
  <si>
    <t>Expectations of a sales increase were borne out, and vindicated management's decision to increase inventory purchases to 62.0m in Year 2.</t>
  </si>
  <si>
    <t>Calculate inventory days, receivable days and payable days. Use ending balances.</t>
  </si>
  <si>
    <t>Comment on whether cash is required or provided</t>
  </si>
  <si>
    <t>Workout 23</t>
  </si>
  <si>
    <t>At year end, the materials had been delivered and the bill estimate is 300.0. How is this shown in the balance sheet on December 31st Year 1?</t>
  </si>
  <si>
    <t>On January 5th Year 2, the actual bill received is 310. How is this shown in the balance sheet on January 5th Year 2?</t>
  </si>
  <si>
    <t>On January 10th the materials are sold on credit for 400.0. How is this shown in the balance sheet on January 10th Year 2?</t>
  </si>
  <si>
    <t>Machinery depreciation</t>
  </si>
  <si>
    <t>Sophie has set up a company. On day 1 she buys inventory, paying 1,000.0 in cash. On day 2 she makes a cash sale for 2,500.0</t>
  </si>
  <si>
    <t>Calculate operating working capital at the end of day 1.</t>
  </si>
  <si>
    <t>Justin has set up a company. On day 1 he bought inventory, paying 1,000.0 on credit, due for payment on day 20. On day 2 he makes a cash sale for 2,500.0</t>
  </si>
  <si>
    <t>Axel has set up a company. On day 1 he bought inventory, paying 1,000.0 on credit, due for payment on day 20. On day 2 he makes a cash sale of all his inventory for 2,500.0</t>
  </si>
  <si>
    <t>Calculate operating working capital at the end of day 2.</t>
  </si>
  <si>
    <t>Selma has set up a company. On day 1 she bought inventory, paying 1,000.0 on credit, due for payment on day 20. On day 2 she makes a credit sale of all her inventory for 2,500.0, due for payment on day 10.</t>
  </si>
  <si>
    <t>Workout 24</t>
  </si>
  <si>
    <t>Workout 25</t>
  </si>
  <si>
    <t>Workout 26</t>
  </si>
  <si>
    <t>Identify the operating and financing current assets. The derivative financial instruments are being used to hedge interest rates.</t>
  </si>
  <si>
    <t>Identify the operating and financing current liabilities. Provisions are for warranties on goods sold.</t>
  </si>
  <si>
    <t>Calculate the operating cash cycle for each period in Workout 20.</t>
  </si>
  <si>
    <t>End</t>
  </si>
  <si>
    <t>Amount of inventory</t>
  </si>
  <si>
    <t>Calculate the ending amount of inventory on the balance sheet in Year 2.</t>
  </si>
  <si>
    <t>Calculate operating working capital</t>
  </si>
  <si>
    <t>Calculate working capital</t>
  </si>
  <si>
    <t>Identify current assets and liabilities</t>
  </si>
  <si>
    <t>Calcualte working capital days</t>
  </si>
  <si>
    <t>Machinery cost (useful life 20 years)</t>
  </si>
  <si>
    <t>Identify whether these items are operating or non-operating in nature. Then identify if they are current or non current items.</t>
  </si>
  <si>
    <t>Op or non-op</t>
  </si>
  <si>
    <t>Calculate operating working capital. The company is an airline.</t>
  </si>
  <si>
    <t>Calculate the amount of inventory for the aggregates manufacturer below. Aggregates are materials used in the construction industry.</t>
  </si>
  <si>
    <t xml:space="preserve">Calculate operating working capital for both years. Assume provisions are operational in nature. 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</si>
</sst>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2">
    <numFmt numFmtId="164" formatCode="_(&quot;£&quot;* #,##0_);_(&quot;£&quot;* \(#,##0\);_(&quot;£&quot;* &quot;-&quot;_);_(@_)"/>
    <numFmt numFmtId="165" formatCode="_(* #,##0_);_(* \(#,##0\);_(* &quot;-&quot;_);_(@_)"/>
    <numFmt numFmtId="166" formatCode="_(&quot;£&quot;* #,##0.00_);_(&quot;£&quot;* \(#,##0.00\);_(&quot;£&quot;* &quot;-&quot;??_);_(@_)"/>
    <numFmt numFmtId="167" formatCode="_(* #,##0.00_);_(* \(#,##0.00\);_(* &quot;-&quot;??_);_(@_)"/>
    <numFmt numFmtId="168" formatCode="[$-409]d\-mmm\-yy;@"/>
    <numFmt numFmtId="169" formatCode="0.0"/>
    <numFmt numFmtId="170" formatCode="#,##0.0_);\(#,##0.0\)\,0.0_);@_)"/>
    <numFmt numFmtId="171" formatCode="#,##0.0\ \x_);\(#,##0.0\ \x\);"/>
    <numFmt numFmtId="172" formatCode="0.0%_);\(0.0%\)"/>
    <numFmt numFmtId="173" formatCode=";;;"/>
    <numFmt numFmtId="174" formatCode="#,##0.0_);\(#,##0.0\);0.0_);@_)"/>
    <numFmt numFmtId="175" formatCode="#,##0.00_);\(#,##0.00\);0.00_);@_)"/>
  </numFmts>
  <fonts count="34" x14ac:knownFonts="1">
    <font>
      <sz val="11"/>
      <color theme="1" tint="0.24994659260841701"/>
      <name val="Calibri"/>
      <family val="2"/>
      <scheme val="minor"/>
    </font>
    <font>
      <sz val="18"/>
      <color theme="1"/>
      <name val="Calibri"/>
      <family val="2"/>
      <scheme val="minor"/>
    </font>
    <font>
      <sz val="11"/>
      <color theme="1" tint="0.249977111117893"/>
      <name val="Calibri"/>
      <family val="2"/>
      <scheme val="minor"/>
    </font>
    <font>
      <sz val="11"/>
      <color rgb="FF085393"/>
      <name val="Calibri"/>
      <family val="2"/>
      <scheme val="minor"/>
    </font>
    <font>
      <b/>
      <sz val="12"/>
      <color rgb="FF163260"/>
      <name val="Calibri"/>
      <family val="2"/>
      <scheme val="minor"/>
    </font>
    <font>
      <sz val="10"/>
      <color rgb="FF085393"/>
      <name val="Calibri"/>
      <family val="2"/>
      <scheme val="minor"/>
    </font>
    <font>
      <u/>
      <sz val="11"/>
      <color rgb="FF085393"/>
      <name val="Calibri"/>
      <family val="2"/>
      <scheme val="minor"/>
    </font>
    <font>
      <u/>
      <sz val="14"/>
      <color rgb="FF085393"/>
      <name val="Calibri"/>
      <family val="2"/>
      <scheme val="minor"/>
    </font>
    <font>
      <sz val="16"/>
      <color theme="0"/>
      <name val="Calibri Light"/>
      <family val="2"/>
      <scheme val="maj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8"/>
      <color rgb="FF006100"/>
      <name val="Calibri"/>
      <family val="2"/>
      <scheme val="minor"/>
    </font>
    <font>
      <sz val="18"/>
      <color rgb="FF9C0006"/>
      <name val="Calibri"/>
      <family val="2"/>
      <scheme val="minor"/>
    </font>
    <font>
      <sz val="18"/>
      <color rgb="FF9C6500"/>
      <name val="Calibri"/>
      <family val="2"/>
      <scheme val="minor"/>
    </font>
    <font>
      <sz val="18"/>
      <color rgb="FF3F3F76"/>
      <name val="Calibri"/>
      <family val="2"/>
      <scheme val="minor"/>
    </font>
    <font>
      <b/>
      <sz val="18"/>
      <color rgb="FF3F3F3F"/>
      <name val="Calibri"/>
      <family val="2"/>
      <scheme val="minor"/>
    </font>
    <font>
      <b/>
      <sz val="18"/>
      <color rgb="FFFA7D00"/>
      <name val="Calibri"/>
      <family val="2"/>
      <scheme val="minor"/>
    </font>
    <font>
      <sz val="18"/>
      <color rgb="FFFA7D00"/>
      <name val="Calibri"/>
      <family val="2"/>
      <scheme val="minor"/>
    </font>
    <font>
      <b/>
      <sz val="18"/>
      <color theme="0"/>
      <name val="Calibri"/>
      <family val="2"/>
      <scheme val="minor"/>
    </font>
    <font>
      <sz val="18"/>
      <color rgb="FFFF0000"/>
      <name val="Calibri"/>
      <family val="2"/>
      <scheme val="minor"/>
    </font>
    <font>
      <i/>
      <sz val="18"/>
      <color rgb="FF7F7F7F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8"/>
      <color theme="0"/>
      <name val="Calibri"/>
      <family val="2"/>
      <scheme val="minor"/>
    </font>
    <font>
      <sz val="14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rgb="FF0000FF"/>
      <name val="Calibri"/>
      <family val="2"/>
      <scheme val="minor"/>
    </font>
    <font>
      <sz val="9"/>
      <color rgb="FF085393"/>
      <name val="Calibri"/>
      <family val="2"/>
      <scheme val="minor"/>
    </font>
    <font>
      <sz val="22"/>
      <color theme="0"/>
      <name val="Calibri Light"/>
      <family val="2"/>
      <scheme val="major"/>
    </font>
    <font>
      <sz val="24"/>
      <color theme="1"/>
      <name val="Calibri"/>
      <family val="2"/>
      <scheme val="minor"/>
    </font>
  </fonts>
  <fills count="39">
    <fill>
      <patternFill patternType="none"/>
    </fill>
    <fill>
      <patternFill patternType="gray125"/>
    </fill>
    <fill>
      <patternFill patternType="solid">
        <fgColor rgb="FF163260"/>
        <bgColor indexed="64"/>
      </patternFill>
    </fill>
    <fill>
      <patternFill patternType="solid">
        <fgColor rgb="FF0853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0F8FE"/>
        <bgColor indexed="64"/>
      </patternFill>
    </fill>
    <fill>
      <patternFill patternType="solid">
        <fgColor theme="7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theme="0" tint="-0.1499984740745262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BDEFB"/>
      </left>
      <right style="thin">
        <color rgb="FFBBDEFB"/>
      </right>
      <top style="thin">
        <color rgb="FFBBDEFB"/>
      </top>
      <bottom style="thin">
        <color rgb="FFBBDEFB"/>
      </bottom>
      <diagonal/>
    </border>
    <border>
      <left/>
      <right/>
      <top/>
      <bottom style="medium">
        <color theme="0" tint="-0.14996795556505021"/>
      </bottom>
      <diagonal/>
    </border>
  </borders>
  <cellStyleXfs count="66">
    <xf numFmtId="174" fontId="0" fillId="0" borderId="0"/>
    <xf numFmtId="0" fontId="6" fillId="0" borderId="0" applyNumberFormat="0" applyFill="0" applyBorder="0" applyAlignment="0" applyProtection="0"/>
    <xf numFmtId="167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2" applyNumberFormat="0" applyFill="0" applyAlignment="0" applyProtection="0"/>
    <xf numFmtId="0" fontId="12" fillId="0" borderId="3" applyNumberFormat="0" applyFill="0" applyAlignment="0" applyProtection="0"/>
    <xf numFmtId="0" fontId="13" fillId="0" borderId="4" applyNumberFormat="0" applyFill="0" applyAlignment="0" applyProtection="0"/>
    <xf numFmtId="0" fontId="13" fillId="0" borderId="0" applyNumberFormat="0" applyFill="0" applyBorder="0" applyAlignment="0" applyProtection="0"/>
    <xf numFmtId="0" fontId="14" fillId="6" borderId="0" applyNumberFormat="0" applyBorder="0" applyAlignment="0" applyProtection="0"/>
    <xf numFmtId="0" fontId="15" fillId="7" borderId="0" applyNumberFormat="0" applyBorder="0" applyAlignment="0" applyProtection="0"/>
    <xf numFmtId="0" fontId="16" fillId="8" borderId="0" applyNumberFormat="0" applyBorder="0" applyAlignment="0" applyProtection="0"/>
    <xf numFmtId="0" fontId="17" fillId="9" borderId="5" applyNumberFormat="0" applyAlignment="0" applyProtection="0"/>
    <xf numFmtId="0" fontId="18" fillId="10" borderId="6" applyNumberFormat="0" applyAlignment="0" applyProtection="0"/>
    <xf numFmtId="0" fontId="19" fillId="10" borderId="5" applyNumberFormat="0" applyAlignment="0" applyProtection="0"/>
    <xf numFmtId="0" fontId="20" fillId="0" borderId="7" applyNumberFormat="0" applyFill="0" applyAlignment="0" applyProtection="0"/>
    <xf numFmtId="0" fontId="21" fillId="11" borderId="8" applyNumberFormat="0" applyAlignment="0" applyProtection="0"/>
    <xf numFmtId="0" fontId="22" fillId="0" borderId="0" applyNumberFormat="0" applyFill="0" applyBorder="0" applyAlignment="0" applyProtection="0"/>
    <xf numFmtId="0" fontId="9" fillId="12" borderId="9" applyNumberFormat="0" applyFont="0" applyAlignment="0" applyProtection="0"/>
    <xf numFmtId="0" fontId="23" fillId="0" borderId="0" applyNumberFormat="0" applyFill="0" applyBorder="0" applyAlignment="0" applyProtection="0"/>
    <xf numFmtId="0" fontId="24" fillId="0" borderId="10" applyNumberFormat="0" applyFill="0" applyAlignment="0" applyProtection="0"/>
    <xf numFmtId="0" fontId="25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25" fillId="16" borderId="0" applyNumberFormat="0" applyBorder="0" applyAlignment="0" applyProtection="0"/>
    <xf numFmtId="0" fontId="25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25" fillId="20" borderId="0" applyNumberFormat="0" applyBorder="0" applyAlignment="0" applyProtection="0"/>
    <xf numFmtId="0" fontId="25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25" fillId="24" borderId="0" applyNumberFormat="0" applyBorder="0" applyAlignment="0" applyProtection="0"/>
    <xf numFmtId="0" fontId="25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25" fillId="28" borderId="0" applyNumberFormat="0" applyBorder="0" applyAlignment="0" applyProtection="0"/>
    <xf numFmtId="0" fontId="25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25" fillId="32" borderId="0" applyNumberFormat="0" applyBorder="0" applyAlignment="0" applyProtection="0"/>
    <xf numFmtId="0" fontId="25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25" fillId="36" borderId="0" applyNumberFormat="0" applyBorder="0" applyAlignment="0" applyProtection="0"/>
    <xf numFmtId="0" fontId="32" fillId="2" borderId="0" applyNumberFormat="0">
      <alignment horizontal="left"/>
    </xf>
    <xf numFmtId="0" fontId="8" fillId="3" borderId="0" applyNumberFormat="0" applyAlignment="0">
      <alignment horizontal="left"/>
    </xf>
    <xf numFmtId="0" fontId="4" fillId="0" borderId="0" applyNumberFormat="0" applyFill="0" applyBorder="0">
      <alignment horizontal="left" vertical="center"/>
    </xf>
    <xf numFmtId="0" fontId="2" fillId="5" borderId="0" applyNumberFormat="0" applyFont="0" applyAlignment="0" applyProtection="0">
      <alignment vertical="top"/>
    </xf>
    <xf numFmtId="168" fontId="28" fillId="3" borderId="0">
      <alignment horizontal="center"/>
    </xf>
    <xf numFmtId="170" fontId="27" fillId="2" borderId="0">
      <alignment horizontal="center"/>
    </xf>
    <xf numFmtId="170" fontId="3" fillId="0" borderId="0">
      <alignment vertical="top"/>
    </xf>
    <xf numFmtId="168" fontId="29" fillId="0" borderId="0" applyFont="0" applyFill="0" applyBorder="0" applyAlignment="0" applyProtection="0"/>
    <xf numFmtId="171" fontId="9" fillId="0" borderId="0" applyFont="0" applyFill="0" applyBorder="0" applyAlignment="0" applyProtection="0"/>
    <xf numFmtId="172" fontId="29" fillId="2" borderId="0" applyFont="0" applyFill="0" applyBorder="0" applyAlignment="0" applyProtection="0"/>
    <xf numFmtId="170" fontId="30" fillId="2" borderId="0" applyNumberFormat="0" applyFill="0" applyBorder="0" applyAlignment="0" applyProtection="0"/>
    <xf numFmtId="170" fontId="31" fillId="0" borderId="0" applyNumberFormat="0" applyFill="0" applyBorder="0" applyAlignment="0">
      <alignment vertical="top"/>
    </xf>
    <xf numFmtId="173" fontId="29" fillId="2" borderId="0" applyFont="0" applyFill="0" applyBorder="0" applyAlignment="0" applyProtection="0"/>
    <xf numFmtId="171" fontId="30" fillId="37" borderId="11" applyNumberFormat="0">
      <protection locked="0"/>
    </xf>
    <xf numFmtId="0" fontId="2" fillId="5" borderId="12" applyFont="0" applyAlignment="0" applyProtection="0">
      <alignment vertical="top"/>
    </xf>
    <xf numFmtId="170" fontId="32" fillId="3" borderId="0" applyNumberFormat="0" applyBorder="0">
      <alignment horizontal="center" vertical="top"/>
    </xf>
    <xf numFmtId="170" fontId="3" fillId="38" borderId="0" applyNumberFormat="0" applyFont="0" applyBorder="0" applyAlignment="0" applyProtection="0">
      <alignment vertical="top"/>
    </xf>
    <xf numFmtId="0" fontId="33" fillId="0" borderId="0"/>
  </cellStyleXfs>
  <cellXfs count="88">
    <xf numFmtId="174" fontId="0" fillId="0" borderId="0" xfId="0"/>
    <xf numFmtId="174" fontId="2" fillId="5" borderId="0" xfId="0" applyFont="1" applyFill="1" applyBorder="1"/>
    <xf numFmtId="174" fontId="2" fillId="4" borderId="0" xfId="0" applyFont="1" applyFill="1" applyBorder="1"/>
    <xf numFmtId="174" fontId="2" fillId="5" borderId="0" xfId="0" applyFont="1" applyFill="1" applyBorder="1" applyAlignment="1">
      <alignment vertical="top" wrapText="1"/>
    </xf>
    <xf numFmtId="174" fontId="2" fillId="5" borderId="1" xfId="0" applyFont="1" applyFill="1" applyBorder="1" applyAlignment="1">
      <alignment vertical="top"/>
    </xf>
    <xf numFmtId="170" fontId="32" fillId="2" borderId="0" xfId="48" applyNumberFormat="1">
      <alignment horizontal="left"/>
    </xf>
    <xf numFmtId="174" fontId="25" fillId="2" borderId="0" xfId="0" applyFont="1" applyFill="1" applyBorder="1" applyAlignment="1"/>
    <xf numFmtId="174" fontId="26" fillId="3" borderId="0" xfId="0" applyFont="1" applyFill="1" applyBorder="1" applyAlignment="1"/>
    <xf numFmtId="174" fontId="3" fillId="5" borderId="0" xfId="0" applyFont="1" applyFill="1" applyBorder="1" applyAlignment="1">
      <alignment horizontal="center" vertical="top"/>
    </xf>
    <xf numFmtId="174" fontId="3" fillId="5" borderId="0" xfId="0" applyFont="1" applyFill="1" applyBorder="1" applyAlignment="1">
      <alignment vertical="top"/>
    </xf>
    <xf numFmtId="174" fontId="25" fillId="2" borderId="0" xfId="0" applyFont="1" applyFill="1" applyBorder="1" applyAlignment="1">
      <alignment vertical="center"/>
    </xf>
    <xf numFmtId="168" fontId="28" fillId="3" borderId="0" xfId="52">
      <alignment horizontal="center"/>
    </xf>
    <xf numFmtId="170" fontId="27" fillId="2" borderId="0" xfId="53">
      <alignment horizontal="center"/>
    </xf>
    <xf numFmtId="170" fontId="32" fillId="2" borderId="0" xfId="48" applyNumberFormat="1" applyAlignment="1"/>
    <xf numFmtId="170" fontId="8" fillId="3" borderId="0" xfId="49" applyNumberFormat="1" applyAlignment="1"/>
    <xf numFmtId="170" fontId="4" fillId="0" borderId="0" xfId="50" applyNumberFormat="1">
      <alignment horizontal="left" vertical="center"/>
    </xf>
    <xf numFmtId="170" fontId="3" fillId="0" borderId="0" xfId="54">
      <alignment vertical="top"/>
    </xf>
    <xf numFmtId="174" fontId="2" fillId="5" borderId="0" xfId="0" applyFont="1" applyFill="1" applyBorder="1" applyAlignment="1">
      <alignment horizontal="left" vertical="top"/>
    </xf>
    <xf numFmtId="174" fontId="2" fillId="5" borderId="0" xfId="0" applyFont="1" applyFill="1" applyBorder="1" applyAlignment="1">
      <alignment vertical="top"/>
    </xf>
    <xf numFmtId="174" fontId="2" fillId="0" borderId="0" xfId="0" applyFont="1" applyFill="1" applyBorder="1" applyAlignment="1">
      <alignment vertical="top" wrapText="1"/>
    </xf>
    <xf numFmtId="174" fontId="3" fillId="0" borderId="0" xfId="0" applyFont="1" applyFill="1" applyBorder="1" applyAlignment="1">
      <alignment vertical="top"/>
    </xf>
    <xf numFmtId="174" fontId="2" fillId="0" borderId="0" xfId="0" applyFont="1" applyFill="1" applyBorder="1" applyAlignment="1">
      <alignment horizontal="left" wrapText="1"/>
    </xf>
    <xf numFmtId="174" fontId="2" fillId="0" borderId="0" xfId="0" applyFont="1" applyFill="1" applyBorder="1" applyAlignment="1">
      <alignment vertical="top"/>
    </xf>
    <xf numFmtId="174" fontId="2" fillId="0" borderId="0" xfId="0" applyFont="1" applyFill="1" applyBorder="1"/>
    <xf numFmtId="174" fontId="4" fillId="0" borderId="0" xfId="0" applyFont="1" applyFill="1" applyBorder="1" applyAlignment="1">
      <alignment vertical="center"/>
    </xf>
    <xf numFmtId="174" fontId="5" fillId="0" borderId="0" xfId="0" applyFont="1" applyFill="1" applyBorder="1" applyAlignment="1">
      <alignment vertical="center" wrapText="1"/>
    </xf>
    <xf numFmtId="174" fontId="2" fillId="0" borderId="0" xfId="0" applyFont="1" applyFill="1" applyBorder="1" applyAlignment="1">
      <alignment horizontal="left" vertical="top"/>
    </xf>
    <xf numFmtId="174" fontId="3" fillId="0" borderId="0" xfId="0" applyFont="1" applyFill="1" applyBorder="1" applyAlignment="1">
      <alignment horizontal="center" vertical="top"/>
    </xf>
    <xf numFmtId="174" fontId="7" fillId="0" borderId="0" xfId="0" applyFont="1" applyFill="1" applyBorder="1" applyAlignment="1">
      <alignment vertical="center" wrapText="1"/>
    </xf>
    <xf numFmtId="168" fontId="2" fillId="0" borderId="0" xfId="0" applyNumberFormat="1" applyFont="1" applyFill="1" applyBorder="1" applyAlignment="1">
      <alignment horizontal="left"/>
    </xf>
    <xf numFmtId="174" fontId="2" fillId="0" borderId="0" xfId="0" applyFont="1" applyFill="1" applyBorder="1" applyAlignment="1">
      <alignment horizontal="left"/>
    </xf>
    <xf numFmtId="169" fontId="2" fillId="0" borderId="0" xfId="0" applyNumberFormat="1" applyFont="1" applyFill="1" applyBorder="1" applyAlignment="1">
      <alignment horizontal="left"/>
    </xf>
    <xf numFmtId="174" fontId="0" fillId="0" borderId="0" xfId="0" applyFill="1"/>
    <xf numFmtId="174" fontId="3" fillId="0" borderId="0" xfId="0" applyFont="1" applyFill="1" applyBorder="1" applyAlignment="1">
      <alignment horizontal="left" vertical="top"/>
    </xf>
    <xf numFmtId="174" fontId="3" fillId="0" borderId="0" xfId="0" applyFont="1" applyFill="1" applyBorder="1"/>
    <xf numFmtId="174" fontId="0" fillId="0" borderId="0" xfId="0" applyFill="1" applyBorder="1"/>
    <xf numFmtId="174" fontId="25" fillId="0" borderId="0" xfId="0" applyFont="1" applyFill="1" applyBorder="1" applyAlignment="1"/>
    <xf numFmtId="174" fontId="26" fillId="0" borderId="0" xfId="0" applyFont="1" applyFill="1" applyBorder="1" applyAlignment="1"/>
    <xf numFmtId="170" fontId="30" fillId="0" borderId="0" xfId="58" applyFill="1" applyBorder="1" applyAlignment="1">
      <alignment vertical="top"/>
    </xf>
    <xf numFmtId="170" fontId="2" fillId="5" borderId="0" xfId="51" applyNumberFormat="1" applyFont="1" applyBorder="1" applyAlignment="1">
      <alignment horizontal="left" vertical="top"/>
    </xf>
    <xf numFmtId="170" fontId="3" fillId="5" borderId="0" xfId="51" applyNumberFormat="1" applyFont="1" applyBorder="1" applyAlignment="1">
      <alignment horizontal="center" vertical="top"/>
    </xf>
    <xf numFmtId="170" fontId="2" fillId="5" borderId="0" xfId="51" applyNumberFormat="1" applyFont="1" applyBorder="1" applyAlignment="1"/>
    <xf numFmtId="170" fontId="5" fillId="5" borderId="0" xfId="51" applyNumberFormat="1" applyFont="1" applyBorder="1" applyAlignment="1">
      <alignment vertical="center" wrapText="1"/>
    </xf>
    <xf numFmtId="170" fontId="2" fillId="5" borderId="0" xfId="51" applyNumberFormat="1" applyFont="1" applyAlignment="1">
      <alignment vertical="top"/>
    </xf>
    <xf numFmtId="170" fontId="2" fillId="5" borderId="0" xfId="51" applyNumberFormat="1" applyFont="1" applyAlignment="1"/>
    <xf numFmtId="170" fontId="5" fillId="5" borderId="0" xfId="51" applyNumberFormat="1" applyFont="1" applyAlignment="1">
      <alignment vertical="center" wrapText="1"/>
    </xf>
    <xf numFmtId="0" fontId="2" fillId="5" borderId="12" xfId="62" applyFont="1" applyAlignment="1">
      <alignment vertical="top"/>
    </xf>
    <xf numFmtId="0" fontId="3" fillId="5" borderId="12" xfId="62" applyFont="1" applyAlignment="1">
      <alignment horizontal="center" vertical="top"/>
    </xf>
    <xf numFmtId="0" fontId="2" fillId="5" borderId="12" xfId="62" applyFont="1" applyAlignment="1"/>
    <xf numFmtId="0" fontId="5" fillId="5" borderId="12" xfId="62" applyFont="1" applyAlignment="1">
      <alignment vertical="center" wrapText="1"/>
    </xf>
    <xf numFmtId="174" fontId="25" fillId="0" borderId="0" xfId="0" applyFont="1" applyFill="1" applyBorder="1" applyAlignment="1">
      <alignment vertical="center"/>
    </xf>
    <xf numFmtId="170" fontId="7" fillId="5" borderId="0" xfId="51" applyNumberFormat="1" applyFont="1" applyAlignment="1">
      <alignment vertical="center" wrapText="1"/>
    </xf>
    <xf numFmtId="0" fontId="3" fillId="5" borderId="12" xfId="62" applyFont="1" applyAlignment="1"/>
    <xf numFmtId="0" fontId="2" fillId="5" borderId="12" xfId="62" applyFont="1" applyAlignment="1">
      <alignment horizontal="left"/>
    </xf>
    <xf numFmtId="0" fontId="7" fillId="5" borderId="12" xfId="62" applyFont="1" applyAlignment="1">
      <alignment horizontal="center" vertical="center" wrapText="1"/>
    </xf>
    <xf numFmtId="0" fontId="7" fillId="5" borderId="12" xfId="62" applyFont="1" applyAlignment="1">
      <alignment vertical="center" wrapText="1"/>
    </xf>
    <xf numFmtId="170" fontId="30" fillId="37" borderId="11" xfId="61" applyNumberFormat="1">
      <protection locked="0"/>
    </xf>
    <xf numFmtId="170" fontId="2" fillId="0" borderId="0" xfId="51" applyNumberFormat="1" applyFont="1" applyFill="1" applyAlignment="1"/>
    <xf numFmtId="0" fontId="2" fillId="0" borderId="0" xfId="62" applyFont="1" applyFill="1" applyBorder="1" applyAlignment="1"/>
    <xf numFmtId="174" fontId="0" fillId="5" borderId="0" xfId="51" applyNumberFormat="1" applyFont="1" applyAlignment="1"/>
    <xf numFmtId="174" fontId="2" fillId="5" borderId="0" xfId="51" applyNumberFormat="1" applyFont="1" applyAlignment="1">
      <alignment vertical="top"/>
    </xf>
    <xf numFmtId="0" fontId="0" fillId="5" borderId="12" xfId="62" applyFont="1" applyAlignment="1"/>
    <xf numFmtId="174" fontId="4" fillId="5" borderId="0" xfId="51" applyNumberFormat="1" applyFont="1" applyAlignment="1">
      <alignment vertical="center"/>
    </xf>
    <xf numFmtId="0" fontId="3" fillId="5" borderId="12" xfId="62" applyFont="1" applyAlignment="1">
      <alignment horizontal="left" vertical="top"/>
    </xf>
    <xf numFmtId="174" fontId="30" fillId="0" borderId="0" xfId="58" applyNumberFormat="1" applyFill="1"/>
    <xf numFmtId="174" fontId="0" fillId="0" borderId="0" xfId="0" quotePrefix="1" applyAlignment="1">
      <alignment horizontal="right"/>
    </xf>
    <xf numFmtId="170" fontId="3" fillId="0" borderId="0" xfId="54" applyFill="1">
      <alignment vertical="top"/>
    </xf>
    <xf numFmtId="170" fontId="4" fillId="0" borderId="0" xfId="50" applyNumberFormat="1" applyFill="1">
      <alignment horizontal="left" vertical="center"/>
    </xf>
    <xf numFmtId="174" fontId="0" fillId="0" borderId="0" xfId="0" applyAlignment="1">
      <alignment horizontal="right"/>
    </xf>
    <xf numFmtId="175" fontId="0" fillId="0" borderId="0" xfId="0" applyNumberFormat="1"/>
    <xf numFmtId="174" fontId="27" fillId="0" borderId="0" xfId="0" applyFont="1"/>
    <xf numFmtId="174" fontId="0" fillId="0" borderId="0" xfId="0" quotePrefix="1"/>
    <xf numFmtId="175" fontId="30" fillId="0" borderId="0" xfId="58" applyNumberFormat="1" applyFill="1"/>
    <xf numFmtId="174" fontId="0" fillId="0" borderId="0" xfId="0" applyFont="1"/>
    <xf numFmtId="170" fontId="32" fillId="2" borderId="0" xfId="48" applyNumberFormat="1" applyFill="1" applyAlignment="1">
      <alignment horizontal="center"/>
    </xf>
    <xf numFmtId="174" fontId="5" fillId="0" borderId="0" xfId="0" applyFont="1" applyFill="1" applyBorder="1" applyAlignment="1">
      <alignment horizontal="center" vertical="center" wrapText="1"/>
    </xf>
    <xf numFmtId="170" fontId="2" fillId="5" borderId="0" xfId="51" applyNumberFormat="1" applyFont="1" applyBorder="1" applyAlignment="1">
      <alignment horizontal="left" vertical="top"/>
    </xf>
    <xf numFmtId="170" fontId="32" fillId="3" borderId="0" xfId="49" applyNumberFormat="1" applyFont="1" applyAlignment="1">
      <alignment horizontal="center" vertical="center"/>
    </xf>
    <xf numFmtId="170" fontId="31" fillId="5" borderId="0" xfId="59" applyNumberFormat="1" applyFill="1" applyBorder="1" applyAlignment="1">
      <alignment horizontal="center" vertical="center" wrapText="1"/>
    </xf>
    <xf numFmtId="174" fontId="7" fillId="0" borderId="0" xfId="0" applyFont="1" applyFill="1" applyBorder="1" applyAlignment="1">
      <alignment horizontal="center" vertical="center" wrapText="1"/>
    </xf>
    <xf numFmtId="174" fontId="0" fillId="5" borderId="0" xfId="51" applyNumberFormat="1" applyFont="1" applyAlignment="1">
      <alignment horizontal="left"/>
    </xf>
    <xf numFmtId="170" fontId="2" fillId="5" borderId="0" xfId="51" applyNumberFormat="1" applyFont="1" applyAlignment="1">
      <alignment horizontal="left"/>
    </xf>
    <xf numFmtId="168" fontId="2" fillId="5" borderId="0" xfId="51" applyNumberFormat="1" applyFont="1" applyAlignment="1">
      <alignment horizontal="left"/>
    </xf>
    <xf numFmtId="169" fontId="2" fillId="5" borderId="0" xfId="51" applyNumberFormat="1" applyFont="1" applyAlignment="1">
      <alignment horizontal="left"/>
    </xf>
    <xf numFmtId="174" fontId="4" fillId="5" borderId="0" xfId="0" applyFont="1" applyFill="1" applyBorder="1" applyAlignment="1">
      <alignment horizontal="left" vertical="center"/>
    </xf>
    <xf numFmtId="174" fontId="4" fillId="5" borderId="0" xfId="50" applyNumberFormat="1" applyFill="1" applyAlignment="1">
      <alignment horizontal="left" vertical="center"/>
    </xf>
    <xf numFmtId="170" fontId="3" fillId="0" borderId="0" xfId="54" applyAlignment="1">
      <alignment vertical="top" wrapText="1"/>
    </xf>
    <xf numFmtId="170" fontId="3" fillId="0" borderId="0" xfId="54" applyAlignment="1">
      <alignment vertical="top"/>
    </xf>
  </cellXfs>
  <cellStyles count="66">
    <cellStyle name="20% - Accent1" xfId="25" builtinId="30" hidden="1"/>
    <cellStyle name="20% - Accent2" xfId="29" builtinId="34" hidden="1"/>
    <cellStyle name="20% - Accent3" xfId="33" builtinId="38" hidden="1"/>
    <cellStyle name="20% - Accent4" xfId="37" builtinId="42" hidden="1"/>
    <cellStyle name="20% - Accent5" xfId="41" builtinId="46" hidden="1"/>
    <cellStyle name="20% - Accent6" xfId="45" builtinId="50" hidden="1"/>
    <cellStyle name="40% - Accent1" xfId="26" builtinId="31" hidden="1"/>
    <cellStyle name="40% - Accent2" xfId="30" builtinId="35" hidden="1"/>
    <cellStyle name="40% - Accent3" xfId="34" builtinId="39" hidden="1"/>
    <cellStyle name="40% - Accent4" xfId="38" builtinId="43" hidden="1"/>
    <cellStyle name="40% - Accent5" xfId="42" builtinId="47" hidden="1"/>
    <cellStyle name="40% - Accent6" xfId="46" builtinId="51" hidden="1"/>
    <cellStyle name="60% - Accent1" xfId="27" builtinId="32" hidden="1"/>
    <cellStyle name="60% - Accent2" xfId="31" builtinId="36" hidden="1"/>
    <cellStyle name="60% - Accent3" xfId="35" builtinId="40" hidden="1"/>
    <cellStyle name="60% - Accent4" xfId="39" builtinId="44" hidden="1"/>
    <cellStyle name="60% - Accent5" xfId="43" builtinId="48" hidden="1"/>
    <cellStyle name="60% - Accent6" xfId="47" builtinId="52" hidden="1"/>
    <cellStyle name="Accent1" xfId="24" builtinId="29" hidden="1"/>
    <cellStyle name="Accent2" xfId="28" builtinId="33" hidden="1"/>
    <cellStyle name="Accent3" xfId="32" builtinId="37" hidden="1"/>
    <cellStyle name="Accent4" xfId="36" builtinId="41" hidden="1"/>
    <cellStyle name="Accent5" xfId="40" builtinId="45" hidden="1"/>
    <cellStyle name="Accent6" xfId="44" builtinId="49" hidden="1"/>
    <cellStyle name="Background Fill" xfId="51" xr:uid="{00000000-0005-0000-0000-000018000000}"/>
    <cellStyle name="Bad" xfId="13" builtinId="27" hidden="1"/>
    <cellStyle name="BG Border" xfId="62" xr:uid="{00000000-0005-0000-0000-00001A000000}"/>
    <cellStyle name="Blank" xfId="60" xr:uid="{00000000-0005-0000-0000-00001B000000}"/>
    <cellStyle name="Calculation" xfId="17" builtinId="22" hidden="1"/>
    <cellStyle name="Check Cell" xfId="19" builtinId="23" hidden="1"/>
    <cellStyle name="Comma" xfId="2" builtinId="3" hidden="1"/>
    <cellStyle name="Comma [0]" xfId="3" builtinId="6" hidden="1"/>
    <cellStyle name="Cover Title" xfId="63" xr:uid="{00000000-0005-0000-0000-000020000000}"/>
    <cellStyle name="Currency" xfId="4" builtinId="4" hidden="1"/>
    <cellStyle name="Currency [0]" xfId="5" builtinId="7" hidden="1"/>
    <cellStyle name="Date" xfId="55" xr:uid="{00000000-0005-0000-0000-000023000000}"/>
    <cellStyle name="Date Heading" xfId="52" xr:uid="{00000000-0005-0000-0000-000024000000}"/>
    <cellStyle name="Explanatory Text" xfId="22" builtinId="53" hidden="1"/>
    <cellStyle name="Good" xfId="12" builtinId="26" hidden="1"/>
    <cellStyle name="Hard Coded Number" xfId="58" xr:uid="{00000000-0005-0000-0000-000027000000}"/>
    <cellStyle name="Heading 1" xfId="8" builtinId="16" hidden="1"/>
    <cellStyle name="Heading 2" xfId="9" builtinId="17" hidden="1"/>
    <cellStyle name="Heading 3" xfId="10" builtinId="18" hidden="1"/>
    <cellStyle name="Heading 4" xfId="11" builtinId="19" hidden="1"/>
    <cellStyle name="Highlight" xfId="64" xr:uid="{00000000-0005-0000-0000-00002C000000}"/>
    <cellStyle name="Hist Proj Title" xfId="53" xr:uid="{00000000-0005-0000-0000-00002D000000}"/>
    <cellStyle name="Hyperlink" xfId="1" builtinId="8" hidden="1" customBuiltin="1"/>
    <cellStyle name="Input" xfId="15" builtinId="20" hidden="1"/>
    <cellStyle name="Input" xfId="61" builtinId="20" customBuiltin="1"/>
    <cellStyle name="Linked Cell" xfId="18" builtinId="24" hidden="1"/>
    <cellStyle name="Multiple" xfId="56" xr:uid="{00000000-0005-0000-0000-000032000000}"/>
    <cellStyle name="Neutral" xfId="14" builtinId="28" hidden="1"/>
    <cellStyle name="Normal" xfId="0" builtinId="0" customBuiltin="1"/>
    <cellStyle name="Normal 2" xfId="65" xr:uid="{00000000-0005-0000-0000-000035000000}"/>
    <cellStyle name="Note" xfId="21" builtinId="10" hidden="1"/>
    <cellStyle name="Notes and Comments" xfId="59" xr:uid="{00000000-0005-0000-0000-000037000000}"/>
    <cellStyle name="Output" xfId="16" builtinId="21" hidden="1"/>
    <cellStyle name="Percent" xfId="6" builtinId="5" hidden="1"/>
    <cellStyle name="Percent" xfId="57" builtinId="5" customBuiltin="1"/>
    <cellStyle name="Primary Title" xfId="48" xr:uid="{00000000-0005-0000-0000-00003B000000}"/>
    <cellStyle name="Row Label" xfId="54" xr:uid="{00000000-0005-0000-0000-00003C000000}"/>
    <cellStyle name="Secondary Title" xfId="49" xr:uid="{00000000-0005-0000-0000-00003D000000}"/>
    <cellStyle name="Tertiary Title" xfId="50" xr:uid="{00000000-0005-0000-0000-00003E000000}"/>
    <cellStyle name="Title" xfId="7" builtinId="15" hidden="1"/>
    <cellStyle name="Total" xfId="23" builtinId="25" hidden="1"/>
    <cellStyle name="Warning Text" xfId="20" builtinId="11" hidden="1"/>
  </cellStyles>
  <dxfs count="0"/>
  <tableStyles count="0" defaultTableStyle="TableStyleMedium2" defaultPivotStyle="PivotStyleLight16"/>
  <colors>
    <mruColors>
      <color rgb="FF163260"/>
      <color rgb="FF085393"/>
      <color rgb="FFBBDEFB"/>
      <color rgb="FFF0F8FE"/>
      <color rgb="FF0000FF"/>
      <color rgb="FFEBF1FB"/>
      <color rgb="FFD3E0F5"/>
      <color rgb="FFC9D9F3"/>
      <color rgb="FFE2F1FE"/>
      <color rgb="FFC4E3F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1.png"/><Relationship Id="rId3" Type="http://schemas.openxmlformats.org/officeDocument/2006/relationships/image" Target="../media/image6.png"/><Relationship Id="rId7" Type="http://schemas.openxmlformats.org/officeDocument/2006/relationships/image" Target="../media/image10.png"/><Relationship Id="rId2" Type="http://schemas.openxmlformats.org/officeDocument/2006/relationships/image" Target="../media/image5.png"/><Relationship Id="rId1" Type="http://schemas.openxmlformats.org/officeDocument/2006/relationships/image" Target="../media/image4.png"/><Relationship Id="rId6" Type="http://schemas.openxmlformats.org/officeDocument/2006/relationships/image" Target="../media/image9.png"/><Relationship Id="rId5" Type="http://schemas.openxmlformats.org/officeDocument/2006/relationships/image" Target="../media/image8.png"/><Relationship Id="rId4" Type="http://schemas.openxmlformats.org/officeDocument/2006/relationships/image" Target="../media/image7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19050</xdr:colOff>
      <xdr:row>0</xdr:row>
      <xdr:rowOff>1019175</xdr:rowOff>
    </xdr:from>
    <xdr:to>
      <xdr:col>9</xdr:col>
      <xdr:colOff>457200</xdr:colOff>
      <xdr:row>0</xdr:row>
      <xdr:rowOff>1503980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95550" y="1019175"/>
          <a:ext cx="3533775" cy="48480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1931713</xdr:colOff>
      <xdr:row>0</xdr:row>
      <xdr:rowOff>123826</xdr:rowOff>
    </xdr:from>
    <xdr:to>
      <xdr:col>16</xdr:col>
      <xdr:colOff>161849</xdr:colOff>
      <xdr:row>0</xdr:row>
      <xdr:rowOff>466726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227738" y="123826"/>
          <a:ext cx="401836" cy="34290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</xdr:colOff>
      <xdr:row>76</xdr:row>
      <xdr:rowOff>142871</xdr:rowOff>
    </xdr:from>
    <xdr:to>
      <xdr:col>6</xdr:col>
      <xdr:colOff>444961</xdr:colOff>
      <xdr:row>97</xdr:row>
      <xdr:rowOff>30162</xdr:rowOff>
    </xdr:to>
    <xdr:pic>
      <xdr:nvPicPr>
        <xdr:cNvPr id="26" name="Picture 25">
          <a:extLst>
            <a:ext uri="{FF2B5EF4-FFF2-40B4-BE49-F238E27FC236}">
              <a16:creationId xmlns:a16="http://schemas.microsoft.com/office/drawing/2014/main" id="{00000000-0008-0000-02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1921" y="14651351"/>
          <a:ext cx="6480000" cy="3727771"/>
        </a:xfrm>
        <a:prstGeom prst="rect">
          <a:avLst/>
        </a:prstGeom>
        <a:ln>
          <a:solidFill>
            <a:schemeClr val="tx2"/>
          </a:solidFill>
        </a:ln>
      </xdr:spPr>
    </xdr:pic>
    <xdr:clientData/>
  </xdr:twoCellAnchor>
  <xdr:twoCellAnchor editAs="oneCell">
    <xdr:from>
      <xdr:col>1</xdr:col>
      <xdr:colOff>1</xdr:colOff>
      <xdr:row>150</xdr:row>
      <xdr:rowOff>23815</xdr:rowOff>
    </xdr:from>
    <xdr:to>
      <xdr:col>6</xdr:col>
      <xdr:colOff>444961</xdr:colOff>
      <xdr:row>166</xdr:row>
      <xdr:rowOff>80508</xdr:rowOff>
    </xdr:to>
    <xdr:pic>
      <xdr:nvPicPr>
        <xdr:cNvPr id="30" name="Picture 29">
          <a:extLst>
            <a:ext uri="{FF2B5EF4-FFF2-40B4-BE49-F238E27FC236}">
              <a16:creationId xmlns:a16="http://schemas.microsoft.com/office/drawing/2014/main" id="{00000000-0008-0000-0200-00001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21921" y="28065415"/>
          <a:ext cx="6480000" cy="2982773"/>
        </a:xfrm>
        <a:prstGeom prst="rect">
          <a:avLst/>
        </a:prstGeom>
        <a:ln>
          <a:solidFill>
            <a:schemeClr val="tx2"/>
          </a:solidFill>
        </a:ln>
      </xdr:spPr>
    </xdr:pic>
    <xdr:clientData/>
  </xdr:twoCellAnchor>
  <xdr:twoCellAnchor editAs="oneCell">
    <xdr:from>
      <xdr:col>1</xdr:col>
      <xdr:colOff>1</xdr:colOff>
      <xdr:row>6</xdr:row>
      <xdr:rowOff>0</xdr:rowOff>
    </xdr:from>
    <xdr:to>
      <xdr:col>6</xdr:col>
      <xdr:colOff>444961</xdr:colOff>
      <xdr:row>45</xdr:row>
      <xdr:rowOff>92781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121921" y="1706880"/>
          <a:ext cx="6480000" cy="7225101"/>
        </a:xfrm>
        <a:prstGeom prst="rect">
          <a:avLst/>
        </a:prstGeom>
        <a:ln>
          <a:solidFill>
            <a:schemeClr val="tx2"/>
          </a:solidFill>
        </a:ln>
      </xdr:spPr>
    </xdr:pic>
    <xdr:clientData/>
  </xdr:twoCellAnchor>
  <xdr:twoCellAnchor editAs="oneCell">
    <xdr:from>
      <xdr:col>1</xdr:col>
      <xdr:colOff>1</xdr:colOff>
      <xdr:row>209</xdr:row>
      <xdr:rowOff>0</xdr:rowOff>
    </xdr:from>
    <xdr:to>
      <xdr:col>6</xdr:col>
      <xdr:colOff>444961</xdr:colOff>
      <xdr:row>248</xdr:row>
      <xdr:rowOff>92781</xdr:rowOff>
    </xdr:to>
    <xdr:pic>
      <xdr:nvPicPr>
        <xdr:cNvPr id="20" name="Picture 19">
          <a:extLst>
            <a:ext uri="{FF2B5EF4-FFF2-40B4-BE49-F238E27FC236}">
              <a16:creationId xmlns:a16="http://schemas.microsoft.com/office/drawing/2014/main" id="{00000000-0008-0000-02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121921" y="38831520"/>
          <a:ext cx="6480000" cy="7225101"/>
        </a:xfrm>
        <a:prstGeom prst="rect">
          <a:avLst/>
        </a:prstGeom>
        <a:ln>
          <a:solidFill>
            <a:schemeClr val="tx2"/>
          </a:solidFill>
        </a:ln>
      </xdr:spPr>
    </xdr:pic>
    <xdr:clientData/>
  </xdr:twoCellAnchor>
  <xdr:twoCellAnchor editAs="oneCell">
    <xdr:from>
      <xdr:col>1</xdr:col>
      <xdr:colOff>1</xdr:colOff>
      <xdr:row>269</xdr:row>
      <xdr:rowOff>0</xdr:rowOff>
    </xdr:from>
    <xdr:to>
      <xdr:col>6</xdr:col>
      <xdr:colOff>444961</xdr:colOff>
      <xdr:row>301</xdr:row>
      <xdr:rowOff>42615</xdr:rowOff>
    </xdr:to>
    <xdr:pic>
      <xdr:nvPicPr>
        <xdr:cNvPr id="6" name="Picture 5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121921" y="49804320"/>
          <a:ext cx="6480000" cy="5894775"/>
        </a:xfrm>
        <a:prstGeom prst="rect">
          <a:avLst/>
        </a:prstGeom>
        <a:ln>
          <a:solidFill>
            <a:schemeClr val="tx2"/>
          </a:solidFill>
        </a:ln>
      </xdr:spPr>
    </xdr:pic>
    <xdr:clientData/>
  </xdr:twoCellAnchor>
  <xdr:twoCellAnchor editAs="oneCell">
    <xdr:from>
      <xdr:col>1</xdr:col>
      <xdr:colOff>1</xdr:colOff>
      <xdr:row>340</xdr:row>
      <xdr:rowOff>9522</xdr:rowOff>
    </xdr:from>
    <xdr:to>
      <xdr:col>6</xdr:col>
      <xdr:colOff>444961</xdr:colOff>
      <xdr:row>371</xdr:row>
      <xdr:rowOff>125776</xdr:rowOff>
    </xdr:to>
    <xdr:pic>
      <xdr:nvPicPr>
        <xdr:cNvPr id="8" name="Picture 7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121921" y="62798322"/>
          <a:ext cx="6480000" cy="5785534"/>
        </a:xfrm>
        <a:prstGeom prst="rect">
          <a:avLst/>
        </a:prstGeom>
        <a:ln>
          <a:solidFill>
            <a:schemeClr val="tx2"/>
          </a:solidFill>
        </a:ln>
      </xdr:spPr>
    </xdr:pic>
    <xdr:clientData/>
  </xdr:twoCellAnchor>
  <xdr:twoCellAnchor editAs="oneCell">
    <xdr:from>
      <xdr:col>1</xdr:col>
      <xdr:colOff>1</xdr:colOff>
      <xdr:row>395</xdr:row>
      <xdr:rowOff>0</xdr:rowOff>
    </xdr:from>
    <xdr:to>
      <xdr:col>6</xdr:col>
      <xdr:colOff>444961</xdr:colOff>
      <xdr:row>433</xdr:row>
      <xdr:rowOff>26460</xdr:rowOff>
    </xdr:to>
    <xdr:pic>
      <xdr:nvPicPr>
        <xdr:cNvPr id="9" name="Picture 8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121921" y="72847200"/>
          <a:ext cx="6480000" cy="6975900"/>
        </a:xfrm>
        <a:prstGeom prst="rect">
          <a:avLst/>
        </a:prstGeom>
        <a:ln>
          <a:solidFill>
            <a:schemeClr val="tx2"/>
          </a:solidFill>
        </a:ln>
      </xdr:spPr>
    </xdr:pic>
    <xdr:clientData/>
  </xdr:twoCellAnchor>
  <xdr:twoCellAnchor editAs="oneCell">
    <xdr:from>
      <xdr:col>1</xdr:col>
      <xdr:colOff>1</xdr:colOff>
      <xdr:row>459</xdr:row>
      <xdr:rowOff>1</xdr:rowOff>
    </xdr:from>
    <xdr:to>
      <xdr:col>6</xdr:col>
      <xdr:colOff>444961</xdr:colOff>
      <xdr:row>495</xdr:row>
      <xdr:rowOff>46790</xdr:rowOff>
    </xdr:to>
    <xdr:pic>
      <xdr:nvPicPr>
        <xdr:cNvPr id="10" name="Picture 9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121921" y="84551521"/>
          <a:ext cx="6480000" cy="6630469"/>
        </a:xfrm>
        <a:prstGeom prst="rect">
          <a:avLst/>
        </a:prstGeom>
        <a:ln>
          <a:solidFill>
            <a:schemeClr val="tx2"/>
          </a:solidFill>
        </a:ln>
      </xdr:spPr>
    </xdr:pic>
    <xdr:clientData/>
  </xdr:twoCellAnchor>
  <xdr:twoCellAnchor editAs="oneCell">
    <xdr:from>
      <xdr:col>1</xdr:col>
      <xdr:colOff>1</xdr:colOff>
      <xdr:row>732</xdr:row>
      <xdr:rowOff>171450</xdr:rowOff>
    </xdr:from>
    <xdr:to>
      <xdr:col>6</xdr:col>
      <xdr:colOff>444961</xdr:colOff>
      <xdr:row>769</xdr:row>
      <xdr:rowOff>43010</xdr:rowOff>
    </xdr:to>
    <xdr:pic>
      <xdr:nvPicPr>
        <xdr:cNvPr id="21" name="Picture 20">
          <a:extLst>
            <a:ext uri="{FF2B5EF4-FFF2-40B4-BE49-F238E27FC236}">
              <a16:creationId xmlns:a16="http://schemas.microsoft.com/office/drawing/2014/main" id="{00000000-0008-0000-02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121921" y="134649210"/>
          <a:ext cx="6480000" cy="6638120"/>
        </a:xfrm>
        <a:prstGeom prst="rect">
          <a:avLst/>
        </a:prstGeom>
        <a:ln>
          <a:solidFill>
            <a:schemeClr val="tx2"/>
          </a:solidFill>
        </a:ln>
      </xdr:spPr>
    </xdr:pic>
    <xdr:clientData/>
  </xdr:twoCellAnchor>
  <xdr:twoCellAnchor editAs="oneCell">
    <xdr:from>
      <xdr:col>1</xdr:col>
      <xdr:colOff>1</xdr:colOff>
      <xdr:row>772</xdr:row>
      <xdr:rowOff>14288</xdr:rowOff>
    </xdr:from>
    <xdr:to>
      <xdr:col>6</xdr:col>
      <xdr:colOff>444961</xdr:colOff>
      <xdr:row>793</xdr:row>
      <xdr:rowOff>96161</xdr:rowOff>
    </xdr:to>
    <xdr:pic>
      <xdr:nvPicPr>
        <xdr:cNvPr id="11" name="Picture 10">
          <a:extLst>
            <a:ext uri="{FF2B5EF4-FFF2-40B4-BE49-F238E27FC236}">
              <a16:creationId xmlns:a16="http://schemas.microsoft.com/office/drawing/2014/main" id="{00000000-0008-0000-02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21921" y="141807248"/>
          <a:ext cx="6480000" cy="3922353"/>
        </a:xfrm>
        <a:prstGeom prst="rect">
          <a:avLst/>
        </a:prstGeom>
        <a:ln>
          <a:solidFill>
            <a:schemeClr val="tx2"/>
          </a:solidFill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21"/>
  <sheetViews>
    <sheetView showGridLines="0" tabSelected="1" zoomScaleNormal="100" workbookViewId="0">
      <selection sqref="A1:N1"/>
    </sheetView>
  </sheetViews>
  <sheetFormatPr defaultColWidth="9.109375" defaultRowHeight="14.4" x14ac:dyDescent="0.3"/>
  <cols>
    <col min="1" max="1" width="9.88671875" style="32" customWidth="1"/>
    <col min="2" max="13" width="9.21875" style="32" customWidth="1"/>
    <col min="14" max="14" width="9.88671875" style="32" customWidth="1"/>
    <col min="15" max="26" width="9.109375" style="32" customWidth="1"/>
    <col min="27" max="16384" width="9.109375" style="32"/>
  </cols>
  <sheetData>
    <row r="1" spans="1:14" s="36" customFormat="1" ht="189.75" customHeight="1" x14ac:dyDescent="0.55000000000000004">
      <c r="A1" s="74"/>
      <c r="B1" s="74"/>
      <c r="C1" s="74"/>
      <c r="D1" s="74"/>
      <c r="E1" s="74"/>
      <c r="F1" s="74"/>
      <c r="G1" s="74"/>
      <c r="H1" s="74"/>
      <c r="I1" s="74"/>
      <c r="J1" s="74"/>
      <c r="K1" s="74"/>
      <c r="L1" s="74"/>
      <c r="M1" s="74"/>
      <c r="N1" s="74"/>
    </row>
    <row r="2" spans="1:14" s="22" customFormat="1" ht="75" customHeight="1" x14ac:dyDescent="0.3">
      <c r="A2" s="77" t="s">
        <v>207</v>
      </c>
      <c r="B2" s="77"/>
      <c r="C2" s="77"/>
      <c r="D2" s="77"/>
      <c r="E2" s="77"/>
      <c r="F2" s="77"/>
      <c r="G2" s="77"/>
      <c r="H2" s="77"/>
      <c r="I2" s="77"/>
      <c r="J2" s="77"/>
      <c r="K2" s="77"/>
      <c r="L2" s="77"/>
      <c r="M2" s="77"/>
      <c r="N2" s="77"/>
    </row>
    <row r="3" spans="1:14" s="23" customFormat="1" ht="7.5" customHeight="1" x14ac:dyDescent="0.3">
      <c r="B3" s="24"/>
      <c r="C3" s="24"/>
      <c r="F3" s="25"/>
      <c r="G3" s="25"/>
      <c r="H3" s="25"/>
      <c r="I3" s="25"/>
      <c r="J3" s="25"/>
      <c r="K3" s="25"/>
    </row>
    <row r="4" spans="1:14" s="23" customFormat="1" ht="15" customHeight="1" x14ac:dyDescent="0.3">
      <c r="A4" s="39"/>
      <c r="B4" s="40"/>
      <c r="C4" s="76"/>
      <c r="D4" s="76"/>
      <c r="E4" s="41"/>
      <c r="F4" s="42"/>
      <c r="G4" s="42"/>
      <c r="H4" s="42"/>
      <c r="I4" s="42"/>
      <c r="J4" s="42"/>
      <c r="K4" s="42"/>
      <c r="L4" s="41"/>
      <c r="M4" s="41"/>
      <c r="N4" s="41"/>
    </row>
    <row r="5" spans="1:14" s="23" customFormat="1" ht="15" customHeight="1" x14ac:dyDescent="0.3">
      <c r="A5" s="78" t="s">
        <v>11</v>
      </c>
      <c r="B5" s="78"/>
      <c r="C5" s="78"/>
      <c r="D5" s="78"/>
      <c r="E5" s="78"/>
      <c r="F5" s="78"/>
      <c r="G5" s="78"/>
      <c r="H5" s="78"/>
      <c r="I5" s="78"/>
      <c r="J5" s="78"/>
      <c r="K5" s="78"/>
      <c r="L5" s="78"/>
      <c r="M5" s="78"/>
      <c r="N5" s="78"/>
    </row>
    <row r="6" spans="1:14" s="23" customFormat="1" ht="15" customHeight="1" x14ac:dyDescent="0.3">
      <c r="A6" s="78"/>
      <c r="B6" s="78"/>
      <c r="C6" s="78"/>
      <c r="D6" s="78"/>
      <c r="E6" s="78"/>
      <c r="F6" s="78"/>
      <c r="G6" s="78"/>
      <c r="H6" s="78"/>
      <c r="I6" s="78"/>
      <c r="J6" s="78"/>
      <c r="K6" s="78"/>
      <c r="L6" s="78"/>
      <c r="M6" s="78"/>
      <c r="N6" s="78"/>
    </row>
    <row r="7" spans="1:14" s="23" customFormat="1" ht="15" customHeight="1" x14ac:dyDescent="0.3">
      <c r="A7" s="78" t="str">
        <f ca="1">"© "&amp;YEAR(TODAY())&amp;" Financial Edge Training "</f>
        <v xml:space="preserve">© 2018 Financial Edge Training </v>
      </c>
      <c r="B7" s="78"/>
      <c r="C7" s="78"/>
      <c r="D7" s="78"/>
      <c r="E7" s="78"/>
      <c r="F7" s="78"/>
      <c r="G7" s="78"/>
      <c r="H7" s="78"/>
      <c r="I7" s="78"/>
      <c r="J7" s="78"/>
      <c r="K7" s="78"/>
      <c r="L7" s="78"/>
      <c r="M7" s="78"/>
      <c r="N7" s="78"/>
    </row>
    <row r="8" spans="1:14" s="23" customFormat="1" ht="15" customHeight="1" thickBot="1" x14ac:dyDescent="0.35">
      <c r="A8" s="46"/>
      <c r="B8" s="47"/>
      <c r="C8" s="46"/>
      <c r="D8" s="46"/>
      <c r="E8" s="48"/>
      <c r="F8" s="49"/>
      <c r="G8" s="49"/>
      <c r="H8" s="49"/>
      <c r="I8" s="49"/>
      <c r="J8" s="49"/>
      <c r="K8" s="49"/>
      <c r="L8" s="48"/>
      <c r="M8" s="48"/>
      <c r="N8" s="48"/>
    </row>
    <row r="9" spans="1:14" s="23" customFormat="1" ht="15" customHeight="1" x14ac:dyDescent="0.3">
      <c r="F9" s="28"/>
      <c r="G9" s="79"/>
      <c r="H9" s="79"/>
      <c r="I9" s="79"/>
      <c r="J9" s="79"/>
      <c r="K9" s="28"/>
    </row>
    <row r="10" spans="1:14" s="23" customFormat="1" ht="15" customHeight="1" x14ac:dyDescent="0.3">
      <c r="B10" s="24"/>
      <c r="C10" s="24"/>
      <c r="F10" s="28"/>
      <c r="G10" s="79"/>
      <c r="H10" s="79"/>
      <c r="I10" s="79"/>
      <c r="J10" s="79"/>
      <c r="K10" s="28"/>
    </row>
    <row r="11" spans="1:14" s="23" customFormat="1" ht="15" customHeight="1" x14ac:dyDescent="0.3">
      <c r="B11" s="20"/>
      <c r="C11" s="20"/>
      <c r="D11" s="21"/>
      <c r="F11" s="25"/>
      <c r="G11" s="25"/>
      <c r="H11" s="25"/>
      <c r="I11" s="25"/>
      <c r="J11" s="25"/>
      <c r="K11" s="25"/>
    </row>
    <row r="12" spans="1:14" s="23" customFormat="1" ht="15" customHeight="1" x14ac:dyDescent="0.3">
      <c r="A12" s="26"/>
      <c r="B12" s="20"/>
      <c r="C12" s="20"/>
      <c r="D12" s="29"/>
      <c r="F12" s="25"/>
      <c r="G12" s="75"/>
      <c r="H12" s="75"/>
      <c r="I12" s="75"/>
      <c r="J12" s="75"/>
      <c r="K12" s="25"/>
    </row>
    <row r="13" spans="1:14" s="23" customFormat="1" ht="15" customHeight="1" x14ac:dyDescent="0.3">
      <c r="A13" s="19"/>
      <c r="B13" s="20"/>
      <c r="C13" s="20"/>
      <c r="D13" s="30"/>
      <c r="F13" s="25"/>
      <c r="G13" s="75"/>
      <c r="H13" s="75"/>
      <c r="I13" s="75"/>
      <c r="J13" s="75"/>
      <c r="K13" s="25"/>
    </row>
    <row r="14" spans="1:14" s="23" customFormat="1" ht="15" customHeight="1" x14ac:dyDescent="0.3">
      <c r="A14" s="22"/>
      <c r="B14" s="20"/>
      <c r="C14" s="20"/>
      <c r="D14" s="30"/>
      <c r="F14" s="25"/>
      <c r="G14" s="75"/>
      <c r="H14" s="75"/>
      <c r="I14" s="75"/>
      <c r="J14" s="75"/>
      <c r="K14" s="25"/>
    </row>
    <row r="15" spans="1:14" s="23" customFormat="1" ht="15" customHeight="1" x14ac:dyDescent="0.3">
      <c r="A15" s="22"/>
      <c r="B15" s="20"/>
      <c r="C15" s="20"/>
      <c r="D15" s="30"/>
      <c r="F15" s="25"/>
      <c r="G15" s="25"/>
      <c r="H15" s="25"/>
      <c r="I15" s="25"/>
      <c r="J15" s="25"/>
      <c r="K15" s="25"/>
    </row>
    <row r="16" spans="1:14" s="23" customFormat="1" ht="15" customHeight="1" x14ac:dyDescent="0.3">
      <c r="A16" s="22"/>
      <c r="B16" s="20"/>
      <c r="C16" s="20"/>
      <c r="D16" s="31"/>
      <c r="F16" s="25"/>
      <c r="G16" s="75"/>
      <c r="H16" s="75"/>
      <c r="I16" s="75"/>
      <c r="J16" s="75"/>
      <c r="K16" s="25"/>
    </row>
    <row r="17" spans="1:12" s="23" customFormat="1" ht="15" customHeight="1" x14ac:dyDescent="0.3">
      <c r="A17" s="22"/>
      <c r="B17" s="33"/>
      <c r="C17" s="34"/>
      <c r="D17" s="31"/>
      <c r="F17" s="25"/>
      <c r="G17" s="25"/>
      <c r="H17" s="25"/>
      <c r="I17" s="25"/>
      <c r="J17" s="25"/>
      <c r="K17" s="25"/>
    </row>
    <row r="18" spans="1:12" ht="15" customHeight="1" x14ac:dyDescent="0.3">
      <c r="A18" s="35"/>
      <c r="B18" s="35"/>
      <c r="C18" s="35"/>
      <c r="D18" s="35"/>
      <c r="E18" s="35"/>
      <c r="F18" s="35"/>
      <c r="G18" s="35"/>
      <c r="H18" s="35"/>
      <c r="I18" s="35"/>
      <c r="J18" s="35"/>
      <c r="K18" s="35"/>
      <c r="L18" s="35"/>
    </row>
    <row r="19" spans="1:12" x14ac:dyDescent="0.3">
      <c r="A19" s="35"/>
      <c r="B19" s="35"/>
      <c r="C19" s="35"/>
      <c r="D19" s="35"/>
      <c r="E19" s="35"/>
      <c r="F19" s="35"/>
      <c r="G19" s="35"/>
      <c r="H19" s="35"/>
      <c r="I19" s="35"/>
      <c r="J19" s="35"/>
      <c r="K19" s="35"/>
      <c r="L19" s="35"/>
    </row>
    <row r="20" spans="1:12" x14ac:dyDescent="0.3">
      <c r="A20" s="35"/>
      <c r="B20" s="35"/>
      <c r="C20" s="35"/>
      <c r="D20" s="35"/>
      <c r="E20" s="35"/>
      <c r="F20" s="35"/>
      <c r="G20" s="35"/>
      <c r="H20" s="35"/>
      <c r="I20" s="35"/>
      <c r="J20" s="35"/>
      <c r="K20" s="35"/>
      <c r="L20" s="35"/>
    </row>
    <row r="21" spans="1:12" x14ac:dyDescent="0.3">
      <c r="A21" s="35"/>
      <c r="B21" s="35"/>
      <c r="C21" s="35"/>
      <c r="D21" s="35"/>
      <c r="E21" s="35"/>
      <c r="F21" s="35"/>
      <c r="G21" s="35"/>
      <c r="H21" s="35"/>
      <c r="I21" s="35"/>
      <c r="J21" s="35"/>
      <c r="K21" s="35"/>
      <c r="L21" s="35"/>
    </row>
  </sheetData>
  <mergeCells count="8">
    <mergeCell ref="A1:N1"/>
    <mergeCell ref="G16:J16"/>
    <mergeCell ref="G12:J14"/>
    <mergeCell ref="C4:D4"/>
    <mergeCell ref="A2:N2"/>
    <mergeCell ref="A5:N6"/>
    <mergeCell ref="A7:N7"/>
    <mergeCell ref="G9:J10"/>
  </mergeCells>
  <pageMargins left="0.7" right="0.7" top="0.75" bottom="0.75" header="0.3" footer="0.3"/>
  <pageSetup paperSize="9" orientation="landscape" verticalDpi="0" r:id="rId1"/>
  <headerFooter>
    <oddHeader xml:space="preserve">&amp;R&amp;10&amp;F 
&amp;A
</oddHeader>
    <oddFooter>&amp;L&amp;10© 2016&amp;C&amp;10Page &amp;P of &amp;N&amp;R&amp;G</oddFooter>
  </headerFooter>
  <drawing r:id="rId2"/>
  <legacyDrawingHF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R26"/>
  <sheetViews>
    <sheetView showGridLines="0" zoomScaleNormal="100" workbookViewId="0"/>
  </sheetViews>
  <sheetFormatPr defaultColWidth="9.109375" defaultRowHeight="14.4" x14ac:dyDescent="0.3"/>
  <cols>
    <col min="1" max="1" width="1.44140625" customWidth="1"/>
    <col min="2" max="2" width="2.88671875" customWidth="1"/>
    <col min="3" max="3" width="13.21875" customWidth="1"/>
    <col min="4" max="4" width="2.88671875" customWidth="1"/>
    <col min="5" max="7" width="1.44140625" customWidth="1"/>
    <col min="8" max="8" width="2.88671875" customWidth="1"/>
    <col min="9" max="9" width="42.77734375" customWidth="1"/>
    <col min="10" max="11" width="1.44140625" customWidth="1"/>
    <col min="12" max="12" width="15.5546875" bestFit="1" customWidth="1"/>
    <col min="13" max="14" width="1.44140625" customWidth="1"/>
    <col min="15" max="15" width="2.88671875" customWidth="1"/>
    <col min="16" max="16" width="32.5546875" customWidth="1"/>
    <col min="17" max="17" width="2.88671875" customWidth="1"/>
    <col min="18" max="18" width="1.44140625" customWidth="1"/>
    <col min="23" max="23" width="17.77734375" bestFit="1" customWidth="1"/>
  </cols>
  <sheetData>
    <row r="1" spans="1:18" s="36" customFormat="1" ht="45" customHeight="1" x14ac:dyDescent="0.55000000000000004">
      <c r="A1" s="13" t="str">
        <f>Welcome!A2</f>
        <v>Accounting and Financial Analysis</v>
      </c>
      <c r="B1" s="13"/>
      <c r="C1" s="13"/>
      <c r="D1" s="13"/>
      <c r="E1" s="13"/>
      <c r="F1" s="13"/>
      <c r="G1" s="13"/>
      <c r="H1" s="13"/>
      <c r="I1" s="13"/>
      <c r="J1" s="6"/>
      <c r="K1" s="6"/>
      <c r="L1" s="6"/>
      <c r="M1" s="6"/>
      <c r="N1" s="6"/>
      <c r="O1" s="6"/>
      <c r="P1" s="6"/>
      <c r="Q1" s="6"/>
      <c r="R1" s="6"/>
    </row>
    <row r="2" spans="1:18" s="37" customFormat="1" ht="30" customHeight="1" x14ac:dyDescent="0.4">
      <c r="A2" s="14" t="s">
        <v>16</v>
      </c>
      <c r="B2" s="14"/>
      <c r="C2" s="14"/>
      <c r="D2" s="14"/>
      <c r="E2" s="14"/>
      <c r="F2" s="14"/>
      <c r="G2" s="14"/>
      <c r="H2" s="14"/>
      <c r="I2" s="14"/>
      <c r="J2" s="7"/>
      <c r="K2" s="7"/>
      <c r="L2" s="7"/>
      <c r="M2" s="7"/>
      <c r="N2" s="7"/>
      <c r="O2" s="7"/>
      <c r="P2" s="7"/>
      <c r="Q2" s="7"/>
      <c r="R2" s="7"/>
    </row>
    <row r="3" spans="1:18" s="2" customFormat="1" ht="7.5" customHeight="1" x14ac:dyDescent="0.3"/>
    <row r="4" spans="1:18" s="2" customFormat="1" ht="22.5" customHeight="1" x14ac:dyDescent="0.3">
      <c r="A4" s="1"/>
      <c r="B4" s="84" t="s">
        <v>0</v>
      </c>
      <c r="C4" s="84"/>
      <c r="D4" s="84"/>
      <c r="E4" s="84"/>
      <c r="F4" s="84"/>
      <c r="G4" s="84"/>
      <c r="H4" s="84"/>
      <c r="I4" s="84"/>
      <c r="K4" s="1"/>
      <c r="L4" s="84" t="s">
        <v>2</v>
      </c>
      <c r="M4" s="84"/>
      <c r="N4" s="84"/>
      <c r="O4" s="84"/>
      <c r="P4" s="84"/>
      <c r="Q4" s="45"/>
      <c r="R4" s="45"/>
    </row>
    <row r="5" spans="1:18" s="2" customFormat="1" ht="15" customHeight="1" x14ac:dyDescent="0.3">
      <c r="A5" s="17"/>
      <c r="B5" s="8" t="s">
        <v>1</v>
      </c>
      <c r="C5" s="59" t="s">
        <v>233</v>
      </c>
      <c r="D5" s="18"/>
      <c r="E5" s="18"/>
      <c r="F5" s="18"/>
      <c r="G5" s="18"/>
      <c r="H5" s="18"/>
      <c r="I5" s="18"/>
      <c r="K5" s="1"/>
      <c r="L5" s="9" t="s">
        <v>3</v>
      </c>
      <c r="M5" s="9"/>
      <c r="N5" s="81" t="s">
        <v>9</v>
      </c>
      <c r="O5" s="81"/>
      <c r="P5" s="81"/>
      <c r="Q5" s="81"/>
      <c r="R5" s="45"/>
    </row>
    <row r="6" spans="1:18" s="2" customFormat="1" ht="15" customHeight="1" x14ac:dyDescent="0.3">
      <c r="A6" s="3"/>
      <c r="B6" s="8" t="s">
        <v>1</v>
      </c>
      <c r="C6" s="18" t="s">
        <v>232</v>
      </c>
      <c r="D6" s="18"/>
      <c r="E6" s="18"/>
      <c r="F6" s="18"/>
      <c r="G6" s="18"/>
      <c r="H6" s="18"/>
      <c r="I6" s="18"/>
      <c r="K6" s="17"/>
      <c r="L6" s="9" t="s">
        <v>4</v>
      </c>
      <c r="M6" s="9"/>
      <c r="N6" s="82">
        <v>42369</v>
      </c>
      <c r="O6" s="82"/>
      <c r="P6" s="82"/>
      <c r="Q6" s="82"/>
      <c r="R6" s="45"/>
    </row>
    <row r="7" spans="1:18" s="2" customFormat="1" ht="15" customHeight="1" x14ac:dyDescent="0.3">
      <c r="A7" s="18"/>
      <c r="B7" s="8" t="s">
        <v>1</v>
      </c>
      <c r="C7" s="18" t="s">
        <v>231</v>
      </c>
      <c r="D7" s="18"/>
      <c r="E7" s="18"/>
      <c r="F7" s="18"/>
      <c r="G7" s="18"/>
      <c r="H7" s="18"/>
      <c r="I7" s="18"/>
      <c r="K7" s="3"/>
      <c r="L7" s="9" t="s">
        <v>5</v>
      </c>
      <c r="M7" s="9"/>
      <c r="N7" s="81"/>
      <c r="O7" s="81"/>
      <c r="P7" s="81"/>
      <c r="Q7" s="81"/>
      <c r="R7" s="45"/>
    </row>
    <row r="8" spans="1:18" s="2" customFormat="1" ht="15" customHeight="1" x14ac:dyDescent="0.3">
      <c r="A8" s="18"/>
      <c r="B8" s="8" t="s">
        <v>1</v>
      </c>
      <c r="C8" s="18" t="s">
        <v>234</v>
      </c>
      <c r="D8" s="18"/>
      <c r="E8" s="18"/>
      <c r="F8" s="18"/>
      <c r="G8" s="18"/>
      <c r="H8" s="18"/>
      <c r="I8" s="18"/>
      <c r="K8" s="18"/>
      <c r="L8" s="9" t="s">
        <v>6</v>
      </c>
      <c r="M8" s="9"/>
      <c r="N8" s="81"/>
      <c r="O8" s="81"/>
      <c r="P8" s="81"/>
      <c r="Q8" s="81"/>
      <c r="R8" s="45"/>
    </row>
    <row r="9" spans="1:18" s="2" customFormat="1" ht="15" customHeight="1" x14ac:dyDescent="0.3">
      <c r="A9" s="43"/>
      <c r="B9" s="8"/>
      <c r="C9" s="18"/>
      <c r="D9" s="43"/>
      <c r="E9" s="43"/>
      <c r="F9" s="43"/>
      <c r="G9" s="43"/>
      <c r="H9" s="43"/>
      <c r="I9" s="43"/>
      <c r="K9" s="18"/>
      <c r="L9" s="9" t="s">
        <v>7</v>
      </c>
      <c r="M9" s="9"/>
      <c r="N9" s="81" t="s">
        <v>10</v>
      </c>
      <c r="O9" s="81"/>
      <c r="P9" s="81"/>
      <c r="Q9" s="81"/>
      <c r="R9" s="45"/>
    </row>
    <row r="10" spans="1:18" s="2" customFormat="1" ht="15" customHeight="1" x14ac:dyDescent="0.3">
      <c r="A10" s="44"/>
      <c r="B10" s="8"/>
      <c r="C10" s="18"/>
      <c r="D10" s="44"/>
      <c r="E10" s="44"/>
      <c r="F10" s="44"/>
      <c r="G10" s="44"/>
      <c r="H10" s="44"/>
      <c r="I10" s="44"/>
      <c r="K10" s="18"/>
      <c r="L10" s="9" t="s">
        <v>8</v>
      </c>
      <c r="M10" s="9"/>
      <c r="N10" s="83">
        <v>0</v>
      </c>
      <c r="O10" s="83"/>
      <c r="P10" s="83"/>
      <c r="Q10" s="83"/>
      <c r="R10" s="51"/>
    </row>
    <row r="11" spans="1:18" s="2" customFormat="1" ht="15" customHeight="1" thickBot="1" x14ac:dyDescent="0.35">
      <c r="A11" s="48"/>
      <c r="B11" s="48"/>
      <c r="C11" s="48"/>
      <c r="D11" s="48"/>
      <c r="E11" s="48"/>
      <c r="F11" s="48"/>
      <c r="G11" s="48"/>
      <c r="H11" s="48"/>
      <c r="I11" s="48"/>
      <c r="K11" s="4"/>
      <c r="L11" s="63"/>
      <c r="M11" s="63"/>
      <c r="N11" s="52"/>
      <c r="O11" s="53"/>
      <c r="P11" s="53"/>
      <c r="Q11" s="54"/>
      <c r="R11" s="55"/>
    </row>
    <row r="12" spans="1:18" s="2" customFormat="1" ht="7.5" customHeight="1" x14ac:dyDescent="0.3">
      <c r="K12" s="25"/>
      <c r="L12" s="25"/>
      <c r="M12" s="25"/>
      <c r="N12" s="25"/>
      <c r="O12" s="25"/>
      <c r="P12" s="25"/>
      <c r="Q12" s="25"/>
      <c r="R12" s="25"/>
    </row>
    <row r="13" spans="1:18" s="2" customFormat="1" ht="22.5" customHeight="1" x14ac:dyDescent="0.3">
      <c r="A13" s="59"/>
      <c r="B13" s="85" t="s">
        <v>17</v>
      </c>
      <c r="C13" s="85"/>
      <c r="D13" s="85"/>
      <c r="E13" s="85"/>
      <c r="F13" s="85"/>
      <c r="G13" s="85"/>
      <c r="H13" s="85"/>
      <c r="I13" s="85"/>
      <c r="J13" s="85"/>
      <c r="K13" s="85"/>
      <c r="L13" s="85"/>
      <c r="N13" s="1"/>
      <c r="O13" s="84" t="s">
        <v>12</v>
      </c>
      <c r="P13" s="84"/>
      <c r="Q13" s="84"/>
      <c r="R13" s="62"/>
    </row>
    <row r="14" spans="1:18" s="2" customFormat="1" ht="15" customHeight="1" x14ac:dyDescent="0.3">
      <c r="A14" s="60"/>
      <c r="B14" s="80" t="s">
        <v>25</v>
      </c>
      <c r="C14" s="80"/>
      <c r="D14" s="80" t="s">
        <v>26</v>
      </c>
      <c r="E14" s="80"/>
      <c r="F14" s="80"/>
      <c r="G14" s="80"/>
      <c r="H14" s="80"/>
      <c r="I14" s="80"/>
      <c r="J14" s="80"/>
      <c r="K14" s="80"/>
      <c r="L14" s="80"/>
      <c r="N14" s="17"/>
      <c r="O14" s="27"/>
      <c r="P14" s="22"/>
      <c r="Q14" s="22"/>
      <c r="R14" s="60"/>
    </row>
    <row r="15" spans="1:18" s="2" customFormat="1" ht="15" customHeight="1" x14ac:dyDescent="0.3">
      <c r="A15" s="60"/>
      <c r="B15" s="80"/>
      <c r="C15" s="80"/>
      <c r="D15" s="80"/>
      <c r="E15" s="80"/>
      <c r="F15" s="80"/>
      <c r="G15" s="80"/>
      <c r="H15" s="80"/>
      <c r="I15" s="80"/>
      <c r="J15" s="80"/>
      <c r="K15" s="80"/>
      <c r="L15" s="80"/>
      <c r="N15" s="3"/>
      <c r="O15" s="27"/>
      <c r="P15" s="56" t="s">
        <v>13</v>
      </c>
      <c r="Q15" s="22"/>
      <c r="R15" s="60"/>
    </row>
    <row r="16" spans="1:18" s="2" customFormat="1" ht="15" customHeight="1" x14ac:dyDescent="0.3">
      <c r="A16" s="60"/>
      <c r="B16" s="80"/>
      <c r="C16" s="80"/>
      <c r="D16" s="80"/>
      <c r="E16" s="80"/>
      <c r="F16" s="80"/>
      <c r="G16" s="80"/>
      <c r="H16" s="80"/>
      <c r="I16" s="80"/>
      <c r="J16" s="80"/>
      <c r="K16" s="80"/>
      <c r="L16" s="80"/>
      <c r="N16" s="18"/>
      <c r="O16" s="27"/>
      <c r="P16" s="38" t="s">
        <v>14</v>
      </c>
      <c r="Q16" s="22"/>
      <c r="R16" s="60"/>
    </row>
    <row r="17" spans="1:18" s="2" customFormat="1" ht="15" customHeight="1" x14ac:dyDescent="0.3">
      <c r="A17" s="60"/>
      <c r="B17" s="80"/>
      <c r="C17" s="80"/>
      <c r="D17" s="80"/>
      <c r="E17" s="80"/>
      <c r="F17" s="80"/>
      <c r="G17" s="80"/>
      <c r="H17" s="80"/>
      <c r="I17" s="80"/>
      <c r="J17" s="80"/>
      <c r="K17" s="80"/>
      <c r="L17" s="80"/>
      <c r="N17" s="18"/>
      <c r="O17" s="27"/>
      <c r="P17" t="s">
        <v>15</v>
      </c>
      <c r="Q17" s="22"/>
      <c r="R17" s="60"/>
    </row>
    <row r="18" spans="1:18" s="2" customFormat="1" ht="15" customHeight="1" x14ac:dyDescent="0.3">
      <c r="A18" s="44"/>
      <c r="B18" s="80"/>
      <c r="C18" s="80"/>
      <c r="D18" s="80"/>
      <c r="E18" s="80"/>
      <c r="F18" s="80"/>
      <c r="G18" s="80"/>
      <c r="H18" s="80"/>
      <c r="I18" s="80"/>
      <c r="J18" s="80"/>
      <c r="K18" s="80"/>
      <c r="L18" s="80"/>
      <c r="N18" s="44"/>
      <c r="O18" s="57"/>
      <c r="P18" s="57"/>
      <c r="Q18" s="57"/>
      <c r="R18" s="44"/>
    </row>
    <row r="19" spans="1:18" ht="15" thickBot="1" x14ac:dyDescent="0.35">
      <c r="A19" s="48"/>
      <c r="B19" s="48"/>
      <c r="C19" s="48"/>
      <c r="D19" s="61"/>
      <c r="E19" s="61"/>
      <c r="F19" s="61"/>
      <c r="G19" s="61"/>
      <c r="H19" s="61"/>
      <c r="I19" s="61"/>
      <c r="J19" s="61"/>
      <c r="K19" s="61"/>
      <c r="L19" s="61"/>
      <c r="N19" s="48"/>
      <c r="O19" s="48"/>
      <c r="P19" s="48"/>
      <c r="Q19" s="48"/>
      <c r="R19" s="48"/>
    </row>
    <row r="20" spans="1:18" x14ac:dyDescent="0.3">
      <c r="Q20" s="58"/>
      <c r="R20" s="35"/>
    </row>
    <row r="21" spans="1:18" x14ac:dyDescent="0.3">
      <c r="F21" s="35"/>
      <c r="G21" s="35"/>
      <c r="H21" s="35"/>
      <c r="I21" s="35"/>
      <c r="J21" s="35"/>
      <c r="K21" s="35"/>
      <c r="L21" s="35"/>
      <c r="M21" s="35"/>
      <c r="N21" s="35"/>
      <c r="O21" s="35"/>
      <c r="P21" s="35"/>
      <c r="Q21" s="35"/>
      <c r="R21" s="35"/>
    </row>
    <row r="22" spans="1:18" x14ac:dyDescent="0.3">
      <c r="F22" s="35"/>
      <c r="G22" s="35"/>
      <c r="H22" s="35"/>
      <c r="I22" s="35"/>
      <c r="J22" s="35"/>
      <c r="K22" s="35"/>
      <c r="L22" s="35"/>
      <c r="M22" s="35"/>
      <c r="N22" s="35"/>
      <c r="O22" s="35"/>
      <c r="P22" s="35"/>
      <c r="Q22" s="35"/>
      <c r="R22" s="35"/>
    </row>
    <row r="23" spans="1:18" x14ac:dyDescent="0.3">
      <c r="F23" s="35"/>
      <c r="G23" s="35"/>
      <c r="H23" s="35"/>
      <c r="I23" s="35"/>
      <c r="J23" s="35"/>
      <c r="K23" s="35"/>
      <c r="L23" s="35"/>
      <c r="M23" s="35"/>
      <c r="N23" s="32"/>
      <c r="O23" s="32"/>
      <c r="P23" s="32"/>
      <c r="Q23" s="32"/>
    </row>
    <row r="24" spans="1:18" x14ac:dyDescent="0.3">
      <c r="F24" s="32"/>
      <c r="G24" s="32"/>
      <c r="H24" s="32"/>
      <c r="I24" s="32"/>
      <c r="J24" s="32"/>
      <c r="K24" s="32"/>
      <c r="L24" s="32"/>
      <c r="M24" s="32"/>
      <c r="N24" s="32"/>
      <c r="O24" s="32"/>
      <c r="P24" s="32"/>
      <c r="Q24" s="32"/>
    </row>
    <row r="25" spans="1:18" x14ac:dyDescent="0.3">
      <c r="F25" s="32"/>
      <c r="G25" s="32"/>
      <c r="H25" s="32"/>
      <c r="I25" s="32"/>
      <c r="J25" s="32"/>
      <c r="K25" s="32"/>
      <c r="L25" s="32"/>
      <c r="M25" s="32"/>
      <c r="N25" s="32"/>
      <c r="O25" s="32"/>
      <c r="P25" s="32"/>
      <c r="Q25" s="32"/>
    </row>
    <row r="26" spans="1:18" x14ac:dyDescent="0.3">
      <c r="F26" s="32"/>
      <c r="G26" s="32"/>
      <c r="H26" s="32"/>
      <c r="I26" s="32"/>
      <c r="J26" s="32"/>
      <c r="K26" s="32"/>
      <c r="L26" s="32"/>
      <c r="M26" s="32"/>
      <c r="N26" s="32"/>
      <c r="O26" s="32"/>
      <c r="P26" s="32"/>
      <c r="Q26" s="32"/>
    </row>
  </sheetData>
  <mergeCells count="20">
    <mergeCell ref="B17:C17"/>
    <mergeCell ref="L4:P4"/>
    <mergeCell ref="B4:I4"/>
    <mergeCell ref="B13:L13"/>
    <mergeCell ref="B18:C18"/>
    <mergeCell ref="D16:L16"/>
    <mergeCell ref="D17:L17"/>
    <mergeCell ref="D18:L18"/>
    <mergeCell ref="N5:Q5"/>
    <mergeCell ref="N6:Q6"/>
    <mergeCell ref="N7:Q7"/>
    <mergeCell ref="N8:Q8"/>
    <mergeCell ref="N9:Q9"/>
    <mergeCell ref="N10:Q10"/>
    <mergeCell ref="O13:Q13"/>
    <mergeCell ref="D14:L14"/>
    <mergeCell ref="D15:L15"/>
    <mergeCell ref="B14:C14"/>
    <mergeCell ref="B15:C15"/>
    <mergeCell ref="B16:C16"/>
  </mergeCells>
  <pageMargins left="0.7" right="0.7" top="0.75" bottom="0.75" header="0.3" footer="0.3"/>
  <pageSetup paperSize="9" orientation="landscape" verticalDpi="0" r:id="rId1"/>
  <headerFooter>
    <oddHeader xml:space="preserve">&amp;R&amp;10&amp;F 
&amp;A
</oddHeader>
    <oddFooter>&amp;L&amp;10© 2016&amp;C&amp;10Page &amp;P of &amp;N&amp;R&amp;G</oddFooter>
  </headerFooter>
  <drawing r:id="rId2"/>
  <legacyDrawingHF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L837"/>
  <sheetViews>
    <sheetView zoomScaleNormal="100" workbookViewId="0"/>
  </sheetViews>
  <sheetFormatPr defaultColWidth="9.109375" defaultRowHeight="15" customHeight="1" x14ac:dyDescent="0.3"/>
  <cols>
    <col min="1" max="1" width="1.5546875" style="15" customWidth="1"/>
    <col min="2" max="2" width="41.77734375" style="16" customWidth="1"/>
    <col min="3" max="6" width="11.5546875" customWidth="1"/>
    <col min="7" max="10" width="11" customWidth="1"/>
    <col min="11" max="12" width="9.21875" customWidth="1"/>
    <col min="17" max="17" width="9.21875" bestFit="1" customWidth="1"/>
  </cols>
  <sheetData>
    <row r="1" spans="1:10" s="50" customFormat="1" ht="45" customHeight="1" x14ac:dyDescent="0.55000000000000004">
      <c r="A1" s="5" t="str">
        <f>Info!A1</f>
        <v>Accounting and Financial Analysis</v>
      </c>
      <c r="B1" s="10"/>
      <c r="C1" s="12"/>
      <c r="D1" s="12"/>
      <c r="E1" s="12"/>
      <c r="F1" s="12"/>
      <c r="G1" s="12"/>
      <c r="H1" s="12"/>
      <c r="I1" s="12"/>
      <c r="J1" s="12"/>
    </row>
    <row r="2" spans="1:10" s="37" customFormat="1" ht="30" customHeight="1" x14ac:dyDescent="0.4">
      <c r="A2" s="14"/>
      <c r="B2" s="7"/>
      <c r="C2" s="11"/>
      <c r="D2" s="11"/>
      <c r="E2" s="11"/>
      <c r="F2" s="11"/>
      <c r="G2" s="11"/>
      <c r="H2" s="11"/>
      <c r="I2" s="11"/>
      <c r="J2" s="11"/>
    </row>
    <row r="4" spans="1:10" ht="15" customHeight="1" x14ac:dyDescent="0.3">
      <c r="A4" s="15" t="s">
        <v>21</v>
      </c>
    </row>
    <row r="5" spans="1:10" ht="15" customHeight="1" x14ac:dyDescent="0.3">
      <c r="B5" s="16" t="s">
        <v>31</v>
      </c>
    </row>
    <row r="48" spans="3:4" ht="15" customHeight="1" x14ac:dyDescent="0.3">
      <c r="C48" s="65" t="s">
        <v>155</v>
      </c>
      <c r="D48" s="65" t="s">
        <v>156</v>
      </c>
    </row>
    <row r="53" spans="1:4" ht="15" customHeight="1" x14ac:dyDescent="0.3">
      <c r="A53" s="15" t="s">
        <v>22</v>
      </c>
    </row>
    <row r="54" spans="1:4" ht="15" customHeight="1" x14ac:dyDescent="0.3">
      <c r="A54" s="67"/>
      <c r="B54" s="66" t="s">
        <v>236</v>
      </c>
    </row>
    <row r="55" spans="1:4" ht="15" customHeight="1" x14ac:dyDescent="0.3">
      <c r="A55" s="67"/>
      <c r="B55" s="66"/>
    </row>
    <row r="56" spans="1:4" ht="15" customHeight="1" x14ac:dyDescent="0.3">
      <c r="A56" s="67"/>
      <c r="B56" s="66"/>
      <c r="C56" t="s">
        <v>237</v>
      </c>
      <c r="D56" t="s">
        <v>46</v>
      </c>
    </row>
    <row r="57" spans="1:4" ht="15" customHeight="1" x14ac:dyDescent="0.3">
      <c r="A57" s="67"/>
      <c r="B57" s="66" t="s">
        <v>38</v>
      </c>
    </row>
    <row r="58" spans="1:4" ht="15" customHeight="1" x14ac:dyDescent="0.3">
      <c r="A58" s="67"/>
      <c r="B58" s="66" t="s">
        <v>41</v>
      </c>
    </row>
    <row r="59" spans="1:4" ht="15" customHeight="1" x14ac:dyDescent="0.3">
      <c r="A59" s="67"/>
      <c r="B59" s="66" t="s">
        <v>32</v>
      </c>
    </row>
    <row r="60" spans="1:4" ht="15" customHeight="1" x14ac:dyDescent="0.3">
      <c r="A60" s="67"/>
      <c r="B60" s="66" t="s">
        <v>33</v>
      </c>
    </row>
    <row r="61" spans="1:4" ht="15" customHeight="1" x14ac:dyDescent="0.3">
      <c r="A61" s="67"/>
      <c r="B61" s="66" t="s">
        <v>42</v>
      </c>
    </row>
    <row r="62" spans="1:4" ht="15" customHeight="1" x14ac:dyDescent="0.3">
      <c r="A62" s="67"/>
      <c r="B62" s="66" t="s">
        <v>44</v>
      </c>
    </row>
    <row r="63" spans="1:4" ht="15" customHeight="1" x14ac:dyDescent="0.3">
      <c r="A63" s="67"/>
      <c r="B63" s="66" t="s">
        <v>34</v>
      </c>
    </row>
    <row r="64" spans="1:4" ht="15" customHeight="1" x14ac:dyDescent="0.3">
      <c r="A64" s="67"/>
      <c r="B64" s="66" t="s">
        <v>39</v>
      </c>
    </row>
    <row r="65" spans="1:2" ht="15" customHeight="1" x14ac:dyDescent="0.3">
      <c r="A65" s="67"/>
      <c r="B65" s="66" t="s">
        <v>19</v>
      </c>
    </row>
    <row r="66" spans="1:2" ht="15" customHeight="1" x14ac:dyDescent="0.3">
      <c r="A66" s="67"/>
      <c r="B66" s="66" t="s">
        <v>35</v>
      </c>
    </row>
    <row r="67" spans="1:2" ht="15" customHeight="1" x14ac:dyDescent="0.3">
      <c r="A67" s="67"/>
      <c r="B67" s="66" t="s">
        <v>36</v>
      </c>
    </row>
    <row r="68" spans="1:2" ht="15" customHeight="1" x14ac:dyDescent="0.3">
      <c r="A68" s="67"/>
      <c r="B68" s="66" t="s">
        <v>20</v>
      </c>
    </row>
    <row r="69" spans="1:2" ht="15" customHeight="1" x14ac:dyDescent="0.3">
      <c r="A69" s="67"/>
      <c r="B69" s="66" t="s">
        <v>37</v>
      </c>
    </row>
    <row r="70" spans="1:2" ht="15" customHeight="1" x14ac:dyDescent="0.3">
      <c r="A70" s="67"/>
      <c r="B70" s="66" t="s">
        <v>40</v>
      </c>
    </row>
    <row r="71" spans="1:2" ht="15" customHeight="1" x14ac:dyDescent="0.3">
      <c r="A71" s="67"/>
      <c r="B71" s="66" t="s">
        <v>43</v>
      </c>
    </row>
    <row r="72" spans="1:2" ht="15" customHeight="1" x14ac:dyDescent="0.3">
      <c r="A72" s="67"/>
      <c r="B72" s="66" t="s">
        <v>56</v>
      </c>
    </row>
    <row r="73" spans="1:2" ht="15" customHeight="1" x14ac:dyDescent="0.3">
      <c r="A73" s="67"/>
      <c r="B73" s="66"/>
    </row>
    <row r="74" spans="1:2" ht="15" customHeight="1" x14ac:dyDescent="0.3">
      <c r="A74" s="15" t="s">
        <v>23</v>
      </c>
    </row>
    <row r="75" spans="1:2" ht="15" customHeight="1" x14ac:dyDescent="0.3">
      <c r="B75" s="16" t="s">
        <v>225</v>
      </c>
    </row>
    <row r="100" spans="1:2" ht="15" customHeight="1" x14ac:dyDescent="0.3">
      <c r="A100" s="15" t="s">
        <v>24</v>
      </c>
    </row>
    <row r="101" spans="1:2" ht="15" customHeight="1" x14ac:dyDescent="0.3">
      <c r="B101" s="16" t="s">
        <v>216</v>
      </c>
    </row>
    <row r="102" spans="1:2" ht="15" customHeight="1" x14ac:dyDescent="0.3">
      <c r="B102" s="16" t="s">
        <v>217</v>
      </c>
    </row>
    <row r="104" spans="1:2" ht="15" customHeight="1" x14ac:dyDescent="0.3">
      <c r="B104" s="16" t="s">
        <v>18</v>
      </c>
    </row>
    <row r="106" spans="1:2" ht="15" customHeight="1" x14ac:dyDescent="0.3">
      <c r="B106" s="16" t="s">
        <v>19</v>
      </c>
    </row>
    <row r="107" spans="1:2" ht="15" customHeight="1" x14ac:dyDescent="0.3">
      <c r="B107" s="16" t="s">
        <v>20</v>
      </c>
    </row>
    <row r="108" spans="1:2" ht="15" customHeight="1" x14ac:dyDescent="0.3">
      <c r="B108" s="16" t="s">
        <v>42</v>
      </c>
    </row>
    <row r="110" spans="1:2" ht="15" customHeight="1" x14ac:dyDescent="0.3">
      <c r="B110" s="16" t="s">
        <v>60</v>
      </c>
    </row>
    <row r="112" spans="1:2" ht="15" customHeight="1" x14ac:dyDescent="0.3">
      <c r="A112" s="15" t="s">
        <v>27</v>
      </c>
    </row>
    <row r="113" spans="1:2" ht="15" customHeight="1" x14ac:dyDescent="0.3">
      <c r="B113" s="16" t="s">
        <v>218</v>
      </c>
    </row>
    <row r="114" spans="1:2" ht="15" customHeight="1" x14ac:dyDescent="0.3">
      <c r="B114" s="16" t="s">
        <v>217</v>
      </c>
    </row>
    <row r="116" spans="1:2" ht="15" customHeight="1" x14ac:dyDescent="0.3">
      <c r="B116" s="16" t="s">
        <v>18</v>
      </c>
    </row>
    <row r="118" spans="1:2" ht="15" customHeight="1" x14ac:dyDescent="0.3">
      <c r="B118" s="16" t="s">
        <v>19</v>
      </c>
    </row>
    <row r="119" spans="1:2" ht="15" customHeight="1" x14ac:dyDescent="0.3">
      <c r="B119" s="16" t="s">
        <v>20</v>
      </c>
    </row>
    <row r="120" spans="1:2" ht="15" customHeight="1" x14ac:dyDescent="0.3">
      <c r="B120" s="16" t="s">
        <v>42</v>
      </c>
    </row>
    <row r="122" spans="1:2" ht="15" customHeight="1" x14ac:dyDescent="0.3">
      <c r="B122" s="16" t="s">
        <v>60</v>
      </c>
    </row>
    <row r="124" spans="1:2" ht="15" customHeight="1" x14ac:dyDescent="0.3">
      <c r="A124" s="15" t="s">
        <v>28</v>
      </c>
    </row>
    <row r="125" spans="1:2" ht="15" customHeight="1" x14ac:dyDescent="0.3">
      <c r="B125" s="16" t="s">
        <v>219</v>
      </c>
    </row>
    <row r="126" spans="1:2" ht="15" customHeight="1" x14ac:dyDescent="0.3">
      <c r="B126" s="16" t="s">
        <v>220</v>
      </c>
    </row>
    <row r="128" spans="1:2" ht="15" customHeight="1" x14ac:dyDescent="0.3">
      <c r="B128" s="16" t="s">
        <v>18</v>
      </c>
    </row>
    <row r="130" spans="1:2" ht="15" customHeight="1" x14ac:dyDescent="0.3">
      <c r="B130" s="16" t="s">
        <v>19</v>
      </c>
    </row>
    <row r="131" spans="1:2" ht="15" customHeight="1" x14ac:dyDescent="0.3">
      <c r="B131" s="16" t="s">
        <v>20</v>
      </c>
    </row>
    <row r="132" spans="1:2" ht="15" customHeight="1" x14ac:dyDescent="0.3">
      <c r="B132" s="16" t="s">
        <v>42</v>
      </c>
    </row>
    <row r="134" spans="1:2" ht="15" customHeight="1" x14ac:dyDescent="0.3">
      <c r="B134" s="16" t="s">
        <v>60</v>
      </c>
    </row>
    <row r="136" spans="1:2" ht="15" customHeight="1" x14ac:dyDescent="0.3">
      <c r="A136" s="15" t="s">
        <v>29</v>
      </c>
    </row>
    <row r="137" spans="1:2" ht="15" customHeight="1" x14ac:dyDescent="0.3">
      <c r="B137" s="16" t="s">
        <v>221</v>
      </c>
    </row>
    <row r="138" spans="1:2" ht="15" customHeight="1" x14ac:dyDescent="0.3">
      <c r="B138" s="16" t="s">
        <v>220</v>
      </c>
    </row>
    <row r="140" spans="1:2" ht="15" customHeight="1" x14ac:dyDescent="0.3">
      <c r="B140" s="16" t="s">
        <v>18</v>
      </c>
    </row>
    <row r="142" spans="1:2" ht="15" customHeight="1" x14ac:dyDescent="0.3">
      <c r="B142" s="16" t="s">
        <v>19</v>
      </c>
    </row>
    <row r="143" spans="1:2" ht="15" customHeight="1" x14ac:dyDescent="0.3">
      <c r="B143" s="16" t="s">
        <v>20</v>
      </c>
    </row>
    <row r="144" spans="1:2" ht="15" customHeight="1" x14ac:dyDescent="0.3">
      <c r="B144" s="16" t="s">
        <v>42</v>
      </c>
    </row>
    <row r="146" spans="1:2" ht="15" customHeight="1" x14ac:dyDescent="0.3">
      <c r="B146" s="16" t="s">
        <v>60</v>
      </c>
    </row>
    <row r="148" spans="1:2" ht="15" customHeight="1" x14ac:dyDescent="0.3">
      <c r="A148" s="15" t="s">
        <v>63</v>
      </c>
    </row>
    <row r="149" spans="1:2" ht="15" customHeight="1" x14ac:dyDescent="0.3">
      <c r="B149" s="16" t="s">
        <v>226</v>
      </c>
    </row>
    <row r="176" spans="1:1" ht="15" customHeight="1" x14ac:dyDescent="0.3">
      <c r="A176" s="15" t="s">
        <v>78</v>
      </c>
    </row>
    <row r="177" spans="2:3" ht="15" customHeight="1" x14ac:dyDescent="0.3">
      <c r="B177" s="16" t="s">
        <v>61</v>
      </c>
    </row>
    <row r="179" spans="2:3" ht="15" customHeight="1" x14ac:dyDescent="0.3">
      <c r="B179" s="16" t="s">
        <v>18</v>
      </c>
      <c r="C179" s="64">
        <v>456</v>
      </c>
    </row>
    <row r="180" spans="2:3" ht="15" customHeight="1" x14ac:dyDescent="0.3">
      <c r="B180" s="16" t="s">
        <v>19</v>
      </c>
      <c r="C180" s="64">
        <v>343</v>
      </c>
    </row>
    <row r="181" spans="2:3" ht="15" customHeight="1" x14ac:dyDescent="0.3">
      <c r="B181" s="16" t="s">
        <v>49</v>
      </c>
      <c r="C181" s="64">
        <v>98</v>
      </c>
    </row>
    <row r="182" spans="2:3" ht="15" customHeight="1" x14ac:dyDescent="0.3">
      <c r="B182" s="16" t="s">
        <v>20</v>
      </c>
      <c r="C182" s="64">
        <v>234</v>
      </c>
    </row>
    <row r="183" spans="2:3" ht="15" customHeight="1" x14ac:dyDescent="0.3">
      <c r="B183" s="16" t="s">
        <v>50</v>
      </c>
      <c r="C183" s="64">
        <v>676</v>
      </c>
    </row>
    <row r="184" spans="2:3" ht="15" customHeight="1" x14ac:dyDescent="0.3">
      <c r="B184" s="16" t="s">
        <v>51</v>
      </c>
      <c r="C184">
        <f>SUM(C179:C183)</f>
        <v>1807</v>
      </c>
    </row>
    <row r="185" spans="2:3" ht="15" customHeight="1" x14ac:dyDescent="0.3">
      <c r="B185" s="16" t="s">
        <v>45</v>
      </c>
      <c r="C185" s="64">
        <v>257</v>
      </c>
    </row>
    <row r="186" spans="2:3" ht="15" customHeight="1" x14ac:dyDescent="0.3">
      <c r="B186" s="16" t="s">
        <v>52</v>
      </c>
      <c r="C186" s="64">
        <v>33</v>
      </c>
    </row>
    <row r="187" spans="2:3" ht="15" customHeight="1" x14ac:dyDescent="0.3">
      <c r="B187" s="16" t="s">
        <v>53</v>
      </c>
      <c r="C187" s="64">
        <v>802</v>
      </c>
    </row>
    <row r="188" spans="2:3" ht="15" customHeight="1" x14ac:dyDescent="0.3">
      <c r="B188" s="16" t="s">
        <v>54</v>
      </c>
      <c r="C188" s="64">
        <v>43</v>
      </c>
    </row>
    <row r="189" spans="2:3" ht="15" customHeight="1" x14ac:dyDescent="0.3">
      <c r="B189" s="16" t="s">
        <v>55</v>
      </c>
      <c r="C189">
        <f>SUM(C185:C188)</f>
        <v>1135</v>
      </c>
    </row>
    <row r="191" spans="2:3" ht="15" customHeight="1" x14ac:dyDescent="0.3">
      <c r="B191" s="16" t="s">
        <v>56</v>
      </c>
      <c r="C191" s="64">
        <v>245</v>
      </c>
    </row>
    <row r="192" spans="2:3" ht="15" customHeight="1" x14ac:dyDescent="0.3">
      <c r="B192" s="16" t="s">
        <v>57</v>
      </c>
      <c r="C192" s="64">
        <v>65</v>
      </c>
    </row>
    <row r="193" spans="1:3" ht="15" customHeight="1" x14ac:dyDescent="0.3">
      <c r="B193" s="16" t="s">
        <v>42</v>
      </c>
      <c r="C193" s="64">
        <v>340</v>
      </c>
    </row>
    <row r="194" spans="1:3" ht="15" customHeight="1" x14ac:dyDescent="0.3">
      <c r="B194" s="16" t="s">
        <v>30</v>
      </c>
      <c r="C194" s="64">
        <v>22</v>
      </c>
    </row>
    <row r="195" spans="1:3" ht="15" customHeight="1" x14ac:dyDescent="0.3">
      <c r="B195" s="16" t="s">
        <v>58</v>
      </c>
      <c r="C195">
        <f>SUM(C191:C194)</f>
        <v>672</v>
      </c>
    </row>
    <row r="196" spans="1:3" ht="15" customHeight="1" x14ac:dyDescent="0.3">
      <c r="B196" s="16" t="s">
        <v>44</v>
      </c>
      <c r="C196" s="64">
        <v>986</v>
      </c>
    </row>
    <row r="197" spans="1:3" ht="15" customHeight="1" x14ac:dyDescent="0.3">
      <c r="B197" s="16" t="s">
        <v>54</v>
      </c>
      <c r="C197" s="64">
        <v>55</v>
      </c>
    </row>
    <row r="198" spans="1:3" ht="15" customHeight="1" x14ac:dyDescent="0.3">
      <c r="B198" s="16" t="s">
        <v>59</v>
      </c>
      <c r="C198">
        <f>SUM(C196:C197)</f>
        <v>1041</v>
      </c>
    </row>
    <row r="207" spans="1:3" ht="15" customHeight="1" x14ac:dyDescent="0.3">
      <c r="A207" s="15" t="s">
        <v>82</v>
      </c>
    </row>
    <row r="208" spans="1:3" ht="15" customHeight="1" x14ac:dyDescent="0.3">
      <c r="B208" s="16" t="s">
        <v>61</v>
      </c>
    </row>
    <row r="251" spans="3:4" ht="15" customHeight="1" x14ac:dyDescent="0.3">
      <c r="C251" s="68" t="s">
        <v>155</v>
      </c>
      <c r="D251" s="68" t="s">
        <v>156</v>
      </c>
    </row>
    <row r="266" spans="1:3" ht="15" customHeight="1" x14ac:dyDescent="0.3">
      <c r="A266" s="15" t="s">
        <v>85</v>
      </c>
      <c r="B266" s="66"/>
      <c r="C266" s="32"/>
    </row>
    <row r="267" spans="1:3" ht="15" customHeight="1" x14ac:dyDescent="0.3">
      <c r="B267" s="16" t="s">
        <v>238</v>
      </c>
    </row>
    <row r="268" spans="1:3" ht="15" customHeight="1" x14ac:dyDescent="0.3">
      <c r="B268" s="16" t="s">
        <v>196</v>
      </c>
    </row>
    <row r="305" spans="3:4" ht="15" customHeight="1" x14ac:dyDescent="0.3">
      <c r="C305" s="65" t="s">
        <v>155</v>
      </c>
      <c r="D305" s="65" t="s">
        <v>156</v>
      </c>
    </row>
    <row r="321" spans="1:5" ht="15" customHeight="1" x14ac:dyDescent="0.3">
      <c r="A321" s="15" t="s">
        <v>87</v>
      </c>
    </row>
    <row r="322" spans="1:5" ht="15" customHeight="1" x14ac:dyDescent="0.3">
      <c r="B322" s="16" t="s">
        <v>75</v>
      </c>
    </row>
    <row r="323" spans="1:5" ht="15" customHeight="1" x14ac:dyDescent="0.3">
      <c r="B323" s="16" t="s">
        <v>77</v>
      </c>
    </row>
    <row r="325" spans="1:5" ht="15" customHeight="1" x14ac:dyDescent="0.3">
      <c r="C325" t="s">
        <v>76</v>
      </c>
      <c r="D325" t="s">
        <v>65</v>
      </c>
      <c r="E325" t="s">
        <v>66</v>
      </c>
    </row>
    <row r="326" spans="1:5" ht="15" customHeight="1" x14ac:dyDescent="0.3">
      <c r="B326" s="16" t="s">
        <v>64</v>
      </c>
      <c r="C326" s="64">
        <v>1000</v>
      </c>
    </row>
    <row r="327" spans="1:5" ht="15" customHeight="1" x14ac:dyDescent="0.3">
      <c r="B327" s="16" t="s">
        <v>67</v>
      </c>
      <c r="C327" s="64">
        <v>5.6</v>
      </c>
    </row>
    <row r="328" spans="1:5" ht="15" customHeight="1" x14ac:dyDescent="0.3">
      <c r="B328" s="16" t="s">
        <v>68</v>
      </c>
      <c r="C328" s="64">
        <v>-928363</v>
      </c>
    </row>
    <row r="329" spans="1:5" ht="15" customHeight="1" x14ac:dyDescent="0.3">
      <c r="B329" s="16" t="s">
        <v>69</v>
      </c>
      <c r="C329" s="64">
        <v>217</v>
      </c>
    </row>
    <row r="330" spans="1:5" ht="15" customHeight="1" x14ac:dyDescent="0.3">
      <c r="B330" s="16" t="s">
        <v>70</v>
      </c>
      <c r="C330" s="64">
        <v>-678</v>
      </c>
    </row>
    <row r="331" spans="1:5" ht="15" customHeight="1" x14ac:dyDescent="0.3">
      <c r="B331" s="16" t="s">
        <v>71</v>
      </c>
      <c r="C331" s="64">
        <v>2028.3</v>
      </c>
    </row>
    <row r="332" spans="1:5" ht="15" customHeight="1" x14ac:dyDescent="0.3">
      <c r="B332" s="16" t="s">
        <v>72</v>
      </c>
      <c r="C332" s="64">
        <v>14333</v>
      </c>
    </row>
    <row r="333" spans="1:5" ht="15" customHeight="1" x14ac:dyDescent="0.3">
      <c r="B333" s="16" t="s">
        <v>73</v>
      </c>
      <c r="C333" s="64">
        <v>-9896.2999999999993</v>
      </c>
    </row>
    <row r="334" spans="1:5" ht="15" customHeight="1" x14ac:dyDescent="0.3">
      <c r="B334" s="16" t="s">
        <v>74</v>
      </c>
      <c r="C334" s="64">
        <v>0</v>
      </c>
    </row>
    <row r="336" spans="1:5" ht="15" customHeight="1" x14ac:dyDescent="0.3">
      <c r="A336" s="15" t="s">
        <v>110</v>
      </c>
    </row>
    <row r="337" spans="2:2" ht="15" customHeight="1" x14ac:dyDescent="0.3">
      <c r="B337" s="16" t="s">
        <v>79</v>
      </c>
    </row>
    <row r="338" spans="2:2" ht="15" customHeight="1" x14ac:dyDescent="0.3">
      <c r="B338" s="16" t="s">
        <v>197</v>
      </c>
    </row>
    <row r="339" spans="2:2" ht="15" customHeight="1" x14ac:dyDescent="0.3">
      <c r="B339" s="16" t="s">
        <v>86</v>
      </c>
    </row>
    <row r="375" spans="3:4" ht="15" customHeight="1" x14ac:dyDescent="0.3">
      <c r="C375" s="65" t="s">
        <v>155</v>
      </c>
      <c r="D375" s="65" t="s">
        <v>156</v>
      </c>
    </row>
    <row r="391" spans="1:9" ht="15" customHeight="1" x14ac:dyDescent="0.3">
      <c r="A391" s="15" t="s">
        <v>138</v>
      </c>
      <c r="I391" s="70" t="s">
        <v>185</v>
      </c>
    </row>
    <row r="392" spans="1:9" ht="15" customHeight="1" x14ac:dyDescent="0.3">
      <c r="B392" s="16" t="s">
        <v>79</v>
      </c>
    </row>
    <row r="393" spans="1:9" ht="15" customHeight="1" x14ac:dyDescent="0.3">
      <c r="B393" s="16" t="s">
        <v>197</v>
      </c>
    </row>
    <row r="394" spans="1:9" ht="15" customHeight="1" x14ac:dyDescent="0.3">
      <c r="B394" s="16" t="s">
        <v>86</v>
      </c>
    </row>
    <row r="400" spans="1:9" ht="15" customHeight="1" x14ac:dyDescent="0.3">
      <c r="I400" s="16"/>
    </row>
    <row r="401" spans="8:9" ht="15" customHeight="1" x14ac:dyDescent="0.3">
      <c r="I401" s="16"/>
    </row>
    <row r="402" spans="8:9" ht="15" customHeight="1" x14ac:dyDescent="0.3">
      <c r="I402" s="16"/>
    </row>
    <row r="403" spans="8:9" ht="15" customHeight="1" x14ac:dyDescent="0.3">
      <c r="I403" s="16"/>
    </row>
    <row r="416" spans="8:9" ht="15" customHeight="1" x14ac:dyDescent="0.3">
      <c r="H416" s="16"/>
    </row>
    <row r="417" spans="8:8" ht="15" customHeight="1" x14ac:dyDescent="0.3">
      <c r="H417" s="16"/>
    </row>
    <row r="418" spans="8:8" ht="15" customHeight="1" x14ac:dyDescent="0.3">
      <c r="H418" s="16"/>
    </row>
    <row r="419" spans="8:8" ht="15" customHeight="1" x14ac:dyDescent="0.3">
      <c r="H419" s="16"/>
    </row>
    <row r="420" spans="8:8" ht="15" customHeight="1" x14ac:dyDescent="0.3">
      <c r="H420" s="16"/>
    </row>
    <row r="437" spans="3:4" ht="15" customHeight="1" x14ac:dyDescent="0.3">
      <c r="C437" s="65" t="s">
        <v>155</v>
      </c>
      <c r="D437" s="65" t="s">
        <v>156</v>
      </c>
    </row>
    <row r="455" spans="1:9" ht="15" customHeight="1" x14ac:dyDescent="0.3">
      <c r="A455" s="15" t="s">
        <v>149</v>
      </c>
    </row>
    <row r="456" spans="1:9" ht="15" customHeight="1" x14ac:dyDescent="0.3">
      <c r="B456" s="87" t="s">
        <v>240</v>
      </c>
      <c r="C456" s="86"/>
      <c r="D456" s="86"/>
      <c r="E456" s="86"/>
      <c r="F456" s="86"/>
      <c r="G456" s="86"/>
      <c r="H456" s="86"/>
      <c r="I456" s="87"/>
    </row>
    <row r="457" spans="1:9" ht="15" customHeight="1" x14ac:dyDescent="0.3">
      <c r="B457" s="16" t="s">
        <v>84</v>
      </c>
    </row>
    <row r="458" spans="1:9" ht="15" customHeight="1" x14ac:dyDescent="0.3">
      <c r="B458" s="16" t="s">
        <v>81</v>
      </c>
    </row>
    <row r="467" spans="10:11" ht="15" customHeight="1" x14ac:dyDescent="0.3">
      <c r="J467" s="68"/>
      <c r="K467" s="68"/>
    </row>
    <row r="498" spans="3:4" ht="15" customHeight="1" x14ac:dyDescent="0.3">
      <c r="C498" s="65" t="s">
        <v>155</v>
      </c>
      <c r="D498" s="65" t="s">
        <v>156</v>
      </c>
    </row>
    <row r="513" spans="1:6" ht="15" customHeight="1" x14ac:dyDescent="0.3">
      <c r="A513" s="15" t="s">
        <v>161</v>
      </c>
    </row>
    <row r="514" spans="1:6" ht="15" customHeight="1" x14ac:dyDescent="0.3">
      <c r="B514" s="16" t="s">
        <v>105</v>
      </c>
    </row>
    <row r="515" spans="1:6" ht="15" customHeight="1" x14ac:dyDescent="0.3">
      <c r="B515" s="16" t="s">
        <v>196</v>
      </c>
    </row>
    <row r="517" spans="1:6" ht="15" customHeight="1" x14ac:dyDescent="0.3">
      <c r="C517" s="68" t="s">
        <v>106</v>
      </c>
      <c r="D517" s="68" t="s">
        <v>107</v>
      </c>
      <c r="E517" s="68" t="s">
        <v>108</v>
      </c>
      <c r="F517" s="68" t="s">
        <v>109</v>
      </c>
    </row>
    <row r="518" spans="1:6" ht="15" customHeight="1" x14ac:dyDescent="0.3">
      <c r="B518" s="16" t="s">
        <v>88</v>
      </c>
      <c r="C518" s="64">
        <v>682908</v>
      </c>
      <c r="D518" s="64">
        <v>300455</v>
      </c>
      <c r="E518" s="64">
        <v>289697</v>
      </c>
      <c r="F518" s="64">
        <v>892814</v>
      </c>
    </row>
    <row r="519" spans="1:6" ht="15" customHeight="1" x14ac:dyDescent="0.3">
      <c r="B519" s="16" t="s">
        <v>83</v>
      </c>
      <c r="C519" s="64">
        <v>699703</v>
      </c>
      <c r="D519" s="64">
        <v>803111</v>
      </c>
      <c r="E519" s="64">
        <v>1451250</v>
      </c>
      <c r="F519" s="64">
        <v>1145099</v>
      </c>
    </row>
    <row r="520" spans="1:6" ht="15" customHeight="1" x14ac:dyDescent="0.3">
      <c r="B520" s="16" t="s">
        <v>62</v>
      </c>
      <c r="C520" s="64">
        <v>640320</v>
      </c>
      <c r="D520" s="64">
        <v>853795</v>
      </c>
      <c r="E520" s="64">
        <v>870785</v>
      </c>
      <c r="F520" s="64">
        <v>587521</v>
      </c>
    </row>
    <row r="521" spans="1:6" ht="15" customHeight="1" x14ac:dyDescent="0.3">
      <c r="B521" s="16" t="s">
        <v>80</v>
      </c>
      <c r="C521" s="64">
        <v>572289</v>
      </c>
      <c r="D521" s="64">
        <v>572341</v>
      </c>
      <c r="E521" s="64">
        <v>571487</v>
      </c>
      <c r="F521" s="64">
        <v>571429</v>
      </c>
    </row>
    <row r="522" spans="1:6" ht="15" customHeight="1" x14ac:dyDescent="0.3">
      <c r="B522" s="16" t="s">
        <v>51</v>
      </c>
      <c r="C522">
        <f>SUM(C518:C521)</f>
        <v>2595220</v>
      </c>
      <c r="D522">
        <f t="shared" ref="D522:F522" si="0">SUM(D518:D521)</f>
        <v>2529702</v>
      </c>
      <c r="E522">
        <f t="shared" si="0"/>
        <v>3183219</v>
      </c>
      <c r="F522">
        <f t="shared" si="0"/>
        <v>3196863</v>
      </c>
    </row>
    <row r="523" spans="1:6" ht="15" customHeight="1" x14ac:dyDescent="0.3">
      <c r="B523" s="16" t="s">
        <v>89</v>
      </c>
      <c r="C523" s="64">
        <v>715608</v>
      </c>
      <c r="D523" s="64">
        <v>733002</v>
      </c>
      <c r="E523" s="64">
        <v>721299</v>
      </c>
      <c r="F523" s="64">
        <v>741147</v>
      </c>
    </row>
    <row r="524" spans="1:6" ht="15" customHeight="1" x14ac:dyDescent="0.3">
      <c r="B524" s="16" t="s">
        <v>53</v>
      </c>
      <c r="C524" s="64">
        <v>1385895</v>
      </c>
      <c r="D524" s="64">
        <v>1393147</v>
      </c>
      <c r="E524" s="64">
        <v>1387959</v>
      </c>
      <c r="F524" s="64">
        <v>1384520</v>
      </c>
    </row>
    <row r="525" spans="1:6" ht="15" customHeight="1" x14ac:dyDescent="0.3">
      <c r="B525" s="16" t="s">
        <v>90</v>
      </c>
      <c r="C525" s="64">
        <v>1410296</v>
      </c>
      <c r="D525" s="64">
        <v>1441951</v>
      </c>
      <c r="E525" s="64">
        <v>1357053</v>
      </c>
      <c r="F525" s="64">
        <v>1230159</v>
      </c>
    </row>
    <row r="526" spans="1:6" ht="15" customHeight="1" x14ac:dyDescent="0.3">
      <c r="B526" s="16" t="s">
        <v>91</v>
      </c>
      <c r="C526">
        <f>SUM(C522:C525)</f>
        <v>6107019</v>
      </c>
      <c r="D526">
        <f t="shared" ref="D526:F526" si="1">SUM(D522:D525)</f>
        <v>6097802</v>
      </c>
      <c r="E526">
        <f t="shared" si="1"/>
        <v>6649530</v>
      </c>
      <c r="F526">
        <f t="shared" si="1"/>
        <v>6552689</v>
      </c>
    </row>
    <row r="528" spans="1:6" ht="15" customHeight="1" x14ac:dyDescent="0.3">
      <c r="B528" s="16" t="s">
        <v>101</v>
      </c>
      <c r="C528" s="64">
        <v>0</v>
      </c>
      <c r="D528" s="64">
        <v>0</v>
      </c>
      <c r="E528" s="64">
        <v>161008</v>
      </c>
      <c r="F528" s="64">
        <v>16914</v>
      </c>
    </row>
    <row r="529" spans="2:6" ht="15" customHeight="1" x14ac:dyDescent="0.3">
      <c r="B529" s="16" t="s">
        <v>47</v>
      </c>
      <c r="C529" s="64">
        <v>0</v>
      </c>
      <c r="D529" s="64">
        <v>0</v>
      </c>
      <c r="E529" s="64">
        <v>0</v>
      </c>
      <c r="F529" s="64">
        <v>300000</v>
      </c>
    </row>
    <row r="530" spans="2:6" ht="15" customHeight="1" x14ac:dyDescent="0.3">
      <c r="B530" s="16" t="s">
        <v>42</v>
      </c>
      <c r="C530" s="64">
        <v>287599</v>
      </c>
      <c r="D530" s="64">
        <v>396760</v>
      </c>
      <c r="E530" s="64">
        <v>560668</v>
      </c>
      <c r="F530" s="64">
        <v>651681</v>
      </c>
    </row>
    <row r="531" spans="2:6" ht="15" customHeight="1" x14ac:dyDescent="0.3">
      <c r="B531" s="16" t="s">
        <v>92</v>
      </c>
      <c r="C531" s="64">
        <v>496802</v>
      </c>
      <c r="D531" s="64">
        <v>485127</v>
      </c>
      <c r="E531" s="64">
        <v>688004</v>
      </c>
      <c r="F531" s="64">
        <v>658225</v>
      </c>
    </row>
    <row r="532" spans="2:6" ht="15" customHeight="1" x14ac:dyDescent="0.3">
      <c r="B532" s="16" t="s">
        <v>48</v>
      </c>
      <c r="C532" s="64">
        <v>10537</v>
      </c>
      <c r="D532" s="64">
        <v>7787</v>
      </c>
      <c r="E532" s="64">
        <v>31918</v>
      </c>
      <c r="F532" s="64">
        <v>18752</v>
      </c>
    </row>
    <row r="533" spans="2:6" ht="15" customHeight="1" x14ac:dyDescent="0.3">
      <c r="B533" s="16" t="s">
        <v>58</v>
      </c>
      <c r="C533">
        <f>SUM(C528:C532)</f>
        <v>794938</v>
      </c>
      <c r="D533">
        <f t="shared" ref="D533:F533" si="2">SUM(D528:D532)</f>
        <v>889674</v>
      </c>
      <c r="E533">
        <f t="shared" si="2"/>
        <v>1441598</v>
      </c>
      <c r="F533">
        <f t="shared" si="2"/>
        <v>1645572</v>
      </c>
    </row>
    <row r="534" spans="2:6" ht="15" customHeight="1" x14ac:dyDescent="0.3">
      <c r="B534" s="16" t="s">
        <v>93</v>
      </c>
      <c r="C534" s="64">
        <v>2100000</v>
      </c>
      <c r="D534" s="64">
        <v>2100000</v>
      </c>
      <c r="E534" s="64">
        <v>2100000</v>
      </c>
      <c r="F534" s="64">
        <v>1800000</v>
      </c>
    </row>
    <row r="535" spans="2:6" ht="15" customHeight="1" x14ac:dyDescent="0.3">
      <c r="B535" s="16" t="s">
        <v>94</v>
      </c>
      <c r="C535" s="64">
        <v>545438</v>
      </c>
      <c r="D535" s="64">
        <v>543655</v>
      </c>
      <c r="E535" s="64">
        <v>535269</v>
      </c>
      <c r="F535" s="64">
        <v>473863</v>
      </c>
    </row>
    <row r="536" spans="2:6" ht="15" customHeight="1" x14ac:dyDescent="0.3">
      <c r="B536" s="16" t="s">
        <v>95</v>
      </c>
      <c r="C536">
        <f>SUM(C534:C535)</f>
        <v>2645438</v>
      </c>
      <c r="D536">
        <f t="shared" ref="D536:F536" si="3">SUM(D534:D535)</f>
        <v>2643655</v>
      </c>
      <c r="E536">
        <f t="shared" si="3"/>
        <v>2635269</v>
      </c>
      <c r="F536">
        <f t="shared" si="3"/>
        <v>2273863</v>
      </c>
    </row>
    <row r="537" spans="2:6" ht="15" customHeight="1" x14ac:dyDescent="0.3">
      <c r="B537" s="16" t="s">
        <v>102</v>
      </c>
      <c r="C537" s="64">
        <v>441369</v>
      </c>
      <c r="D537" s="64">
        <v>441369</v>
      </c>
      <c r="E537" s="64">
        <v>441369</v>
      </c>
      <c r="F537" s="64">
        <v>441369</v>
      </c>
    </row>
    <row r="538" spans="2:6" ht="15" customHeight="1" x14ac:dyDescent="0.3">
      <c r="B538" s="16" t="s">
        <v>96</v>
      </c>
      <c r="C538" s="64">
        <v>1774748</v>
      </c>
      <c r="D538" s="64">
        <v>1788993</v>
      </c>
      <c r="E538" s="64">
        <v>1779176</v>
      </c>
      <c r="F538" s="64">
        <v>1789870</v>
      </c>
    </row>
    <row r="539" spans="2:6" ht="15" customHeight="1" x14ac:dyDescent="0.3">
      <c r="B539" s="16" t="s">
        <v>103</v>
      </c>
      <c r="C539" s="64">
        <v>-2528722</v>
      </c>
      <c r="D539" s="64">
        <v>-2521703</v>
      </c>
      <c r="E539" s="64">
        <v>-2503757</v>
      </c>
      <c r="F539" s="64">
        <v>-2494901</v>
      </c>
    </row>
    <row r="540" spans="2:6" ht="15" customHeight="1" x14ac:dyDescent="0.3">
      <c r="B540" s="16" t="s">
        <v>97</v>
      </c>
      <c r="C540" s="64">
        <v>3708274</v>
      </c>
      <c r="D540" s="64">
        <v>3566687</v>
      </c>
      <c r="E540" s="64">
        <v>3660796</v>
      </c>
      <c r="F540" s="64">
        <v>3745815</v>
      </c>
    </row>
    <row r="541" spans="2:6" ht="15" customHeight="1" x14ac:dyDescent="0.3">
      <c r="B541" s="16" t="s">
        <v>98</v>
      </c>
      <c r="C541" s="64">
        <v>-729026</v>
      </c>
      <c r="D541" s="64">
        <v>-710873</v>
      </c>
      <c r="E541" s="64">
        <v>-804921</v>
      </c>
      <c r="F541" s="64">
        <v>-848899</v>
      </c>
    </row>
    <row r="542" spans="2:6" ht="15" customHeight="1" x14ac:dyDescent="0.3">
      <c r="B542" s="16" t="s">
        <v>99</v>
      </c>
      <c r="C542">
        <f>SUM(C537:C541)</f>
        <v>2666643</v>
      </c>
      <c r="D542">
        <f t="shared" ref="D542:F542" si="4">SUM(D537:D541)</f>
        <v>2564473</v>
      </c>
      <c r="E542">
        <f t="shared" si="4"/>
        <v>2572663</v>
      </c>
      <c r="F542">
        <f t="shared" si="4"/>
        <v>2633254</v>
      </c>
    </row>
    <row r="543" spans="2:6" ht="15" customHeight="1" x14ac:dyDescent="0.3">
      <c r="B543" s="16" t="s">
        <v>100</v>
      </c>
      <c r="C543">
        <f>SUM(C542,C536,C533)</f>
        <v>6107019</v>
      </c>
      <c r="D543">
        <f t="shared" ref="D543:F543" si="5">SUM(D542,D536,D533)</f>
        <v>6097802</v>
      </c>
      <c r="E543">
        <f t="shared" si="5"/>
        <v>6649530</v>
      </c>
      <c r="F543">
        <f t="shared" si="5"/>
        <v>6552689</v>
      </c>
    </row>
    <row r="545" spans="1:12" ht="15" customHeight="1" x14ac:dyDescent="0.3">
      <c r="B545" s="16" t="s">
        <v>104</v>
      </c>
      <c r="C545">
        <f>C543-C526</f>
        <v>0</v>
      </c>
      <c r="D545">
        <f t="shared" ref="D545:F545" si="6">D543-D526</f>
        <v>0</v>
      </c>
      <c r="E545">
        <f t="shared" si="6"/>
        <v>0</v>
      </c>
      <c r="F545">
        <f t="shared" si="6"/>
        <v>0</v>
      </c>
    </row>
    <row r="546" spans="1:12" ht="15" customHeight="1" x14ac:dyDescent="0.3">
      <c r="C546" s="68" t="str">
        <f>IF(C543=C526,"OK",C543-C526)</f>
        <v>OK</v>
      </c>
      <c r="D546" s="68" t="str">
        <f t="shared" ref="D546:F546" si="7">IF(D543=D526,"OK",D543-D526)</f>
        <v>OK</v>
      </c>
      <c r="E546" s="68" t="str">
        <f t="shared" si="7"/>
        <v>OK</v>
      </c>
      <c r="F546" s="68" t="str">
        <f t="shared" si="7"/>
        <v>OK</v>
      </c>
    </row>
    <row r="559" spans="1:12" ht="15" customHeight="1" x14ac:dyDescent="0.3">
      <c r="H559" s="32"/>
      <c r="I559" s="32"/>
      <c r="J559" s="32"/>
      <c r="K559" s="32"/>
      <c r="L559" s="32"/>
    </row>
    <row r="560" spans="1:12" ht="15" customHeight="1" x14ac:dyDescent="0.3">
      <c r="A560" s="15" t="s">
        <v>179</v>
      </c>
    </row>
    <row r="561" spans="2:3" ht="15" customHeight="1" x14ac:dyDescent="0.3">
      <c r="B561" s="16" t="s">
        <v>239</v>
      </c>
    </row>
    <row r="563" spans="2:3" ht="15" customHeight="1" x14ac:dyDescent="0.3">
      <c r="C563" s="68" t="s">
        <v>123</v>
      </c>
    </row>
    <row r="564" spans="2:3" ht="15" customHeight="1" x14ac:dyDescent="0.3">
      <c r="B564" s="16" t="s">
        <v>139</v>
      </c>
      <c r="C564">
        <v>10</v>
      </c>
    </row>
    <row r="565" spans="2:3" ht="15" customHeight="1" x14ac:dyDescent="0.3">
      <c r="B565" s="16" t="s">
        <v>140</v>
      </c>
      <c r="C565">
        <v>23</v>
      </c>
    </row>
    <row r="566" spans="2:3" ht="15" customHeight="1" x14ac:dyDescent="0.3">
      <c r="B566" s="16" t="s">
        <v>141</v>
      </c>
      <c r="C566">
        <v>13</v>
      </c>
    </row>
    <row r="567" spans="2:3" ht="15" customHeight="1" x14ac:dyDescent="0.3">
      <c r="B567" s="16" t="s">
        <v>142</v>
      </c>
      <c r="C567">
        <v>42</v>
      </c>
    </row>
    <row r="568" spans="2:3" ht="15" customHeight="1" x14ac:dyDescent="0.3">
      <c r="B568" s="16" t="s">
        <v>235</v>
      </c>
      <c r="C568">
        <v>189</v>
      </c>
    </row>
    <row r="569" spans="2:3" ht="15" customHeight="1" x14ac:dyDescent="0.3">
      <c r="B569" s="16" t="s">
        <v>198</v>
      </c>
      <c r="C569">
        <v>35</v>
      </c>
    </row>
    <row r="570" spans="2:3" ht="15" customHeight="1" x14ac:dyDescent="0.3">
      <c r="B570" s="16" t="s">
        <v>143</v>
      </c>
      <c r="C570">
        <v>26</v>
      </c>
    </row>
    <row r="571" spans="2:3" ht="15" customHeight="1" x14ac:dyDescent="0.3">
      <c r="B571" s="16" t="s">
        <v>215</v>
      </c>
      <c r="C571">
        <v>9.5</v>
      </c>
    </row>
    <row r="572" spans="2:3" ht="15" customHeight="1" x14ac:dyDescent="0.3">
      <c r="B572" s="16" t="s">
        <v>144</v>
      </c>
      <c r="C572">
        <v>25</v>
      </c>
    </row>
    <row r="573" spans="2:3" ht="15" customHeight="1" x14ac:dyDescent="0.3">
      <c r="B573" s="16" t="s">
        <v>145</v>
      </c>
      <c r="C573">
        <v>19</v>
      </c>
    </row>
    <row r="574" spans="2:3" ht="15" customHeight="1" x14ac:dyDescent="0.3">
      <c r="B574" s="16" t="s">
        <v>148</v>
      </c>
      <c r="C574">
        <v>2</v>
      </c>
    </row>
    <row r="575" spans="2:3" ht="15" customHeight="1" x14ac:dyDescent="0.3">
      <c r="B575" s="16" t="s">
        <v>199</v>
      </c>
      <c r="C575">
        <v>38</v>
      </c>
    </row>
    <row r="576" spans="2:3" ht="15" customHeight="1" x14ac:dyDescent="0.3">
      <c r="B576" s="16" t="s">
        <v>146</v>
      </c>
      <c r="C576">
        <v>4</v>
      </c>
    </row>
    <row r="577" spans="1:4" ht="15" customHeight="1" x14ac:dyDescent="0.3">
      <c r="B577" s="16" t="s">
        <v>147</v>
      </c>
      <c r="C577">
        <v>135</v>
      </c>
    </row>
    <row r="579" spans="1:4" ht="15" customHeight="1" x14ac:dyDescent="0.3">
      <c r="B579" s="16" t="s">
        <v>229</v>
      </c>
    </row>
    <row r="581" spans="1:4" ht="15" customHeight="1" x14ac:dyDescent="0.3">
      <c r="A581" s="15" t="s">
        <v>182</v>
      </c>
    </row>
    <row r="582" spans="1:4" ht="15" customHeight="1" x14ac:dyDescent="0.3">
      <c r="B582" s="16" t="s">
        <v>230</v>
      </c>
    </row>
    <row r="584" spans="1:4" ht="15" customHeight="1" x14ac:dyDescent="0.3">
      <c r="B584" s="16" t="s">
        <v>151</v>
      </c>
      <c r="D584" s="68" t="s">
        <v>155</v>
      </c>
    </row>
    <row r="585" spans="1:4" ht="15" customHeight="1" x14ac:dyDescent="0.3">
      <c r="B585" s="16" t="s">
        <v>152</v>
      </c>
      <c r="D585" s="64">
        <v>25</v>
      </c>
    </row>
    <row r="586" spans="1:4" ht="15" customHeight="1" x14ac:dyDescent="0.3">
      <c r="B586" s="16" t="s">
        <v>159</v>
      </c>
      <c r="D586" s="64">
        <v>30</v>
      </c>
    </row>
    <row r="587" spans="1:4" ht="15" customHeight="1" x14ac:dyDescent="0.3">
      <c r="B587" s="16" t="s">
        <v>200</v>
      </c>
      <c r="D587" s="64">
        <v>5</v>
      </c>
    </row>
    <row r="588" spans="1:4" ht="15" customHeight="1" x14ac:dyDescent="0.3">
      <c r="B588" s="16" t="s">
        <v>157</v>
      </c>
      <c r="D588">
        <f>SUM(D585:D587)</f>
        <v>60</v>
      </c>
    </row>
    <row r="590" spans="1:4" ht="15" customHeight="1" x14ac:dyDescent="0.3">
      <c r="B590" s="16" t="s">
        <v>153</v>
      </c>
      <c r="C590" s="68" t="s">
        <v>156</v>
      </c>
      <c r="D590" s="68" t="s">
        <v>155</v>
      </c>
    </row>
    <row r="591" spans="1:4" ht="15" customHeight="1" x14ac:dyDescent="0.3">
      <c r="B591" s="16" t="s">
        <v>18</v>
      </c>
      <c r="C591" s="64">
        <v>20</v>
      </c>
      <c r="D591" s="64">
        <v>21</v>
      </c>
    </row>
    <row r="592" spans="1:4" ht="15" customHeight="1" x14ac:dyDescent="0.3">
      <c r="B592" s="16" t="s">
        <v>49</v>
      </c>
      <c r="C592" s="64">
        <v>6</v>
      </c>
      <c r="D592" s="64">
        <v>6.9</v>
      </c>
    </row>
    <row r="593" spans="1:4" ht="15" customHeight="1" x14ac:dyDescent="0.3">
      <c r="B593" s="16" t="s">
        <v>154</v>
      </c>
      <c r="C593" s="64">
        <v>15.5</v>
      </c>
      <c r="D593" s="64">
        <v>19.5</v>
      </c>
    </row>
    <row r="594" spans="1:4" ht="15" customHeight="1" x14ac:dyDescent="0.3">
      <c r="B594" s="16" t="s">
        <v>19</v>
      </c>
      <c r="C594" s="64">
        <v>5</v>
      </c>
    </row>
    <row r="595" spans="1:4" ht="15" customHeight="1" x14ac:dyDescent="0.3">
      <c r="B595" s="16" t="s">
        <v>50</v>
      </c>
      <c r="C595" s="64">
        <v>14.8</v>
      </c>
      <c r="D595" s="64">
        <v>14.3</v>
      </c>
    </row>
    <row r="597" spans="1:4" ht="15" customHeight="1" x14ac:dyDescent="0.3">
      <c r="B597" s="16" t="s">
        <v>160</v>
      </c>
    </row>
    <row r="598" spans="1:4" ht="15" customHeight="1" x14ac:dyDescent="0.3">
      <c r="B598" s="16" t="s">
        <v>158</v>
      </c>
    </row>
    <row r="599" spans="1:4" ht="15" customHeight="1" x14ac:dyDescent="0.3">
      <c r="B599" s="16" t="s">
        <v>208</v>
      </c>
    </row>
    <row r="606" spans="1:4" ht="15" customHeight="1" x14ac:dyDescent="0.3">
      <c r="A606" s="15" t="s">
        <v>184</v>
      </c>
    </row>
    <row r="607" spans="1:4" ht="15" customHeight="1" x14ac:dyDescent="0.3">
      <c r="B607" s="16" t="s">
        <v>111</v>
      </c>
    </row>
    <row r="609" spans="2:12" ht="15" customHeight="1" x14ac:dyDescent="0.3">
      <c r="C609" t="s">
        <v>112</v>
      </c>
      <c r="D609" t="s">
        <v>6</v>
      </c>
      <c r="E609" t="s">
        <v>202</v>
      </c>
      <c r="F609" t="s">
        <v>123</v>
      </c>
    </row>
    <row r="610" spans="2:12" ht="15" customHeight="1" x14ac:dyDescent="0.3">
      <c r="B610" s="16" t="s">
        <v>114</v>
      </c>
      <c r="C610" t="s">
        <v>113</v>
      </c>
      <c r="D610" s="64">
        <v>105</v>
      </c>
      <c r="E610" s="64">
        <v>2</v>
      </c>
      <c r="F610">
        <f>D610*E610</f>
        <v>210</v>
      </c>
    </row>
    <row r="611" spans="2:12" ht="15" customHeight="1" x14ac:dyDescent="0.3">
      <c r="B611" s="16" t="s">
        <v>115</v>
      </c>
      <c r="C611" t="s">
        <v>113</v>
      </c>
      <c r="D611" s="64">
        <v>95</v>
      </c>
      <c r="E611" s="64">
        <v>2.2000000000000002</v>
      </c>
      <c r="F611">
        <f>D611*E611</f>
        <v>209.00000000000003</v>
      </c>
    </row>
    <row r="612" spans="2:12" ht="15" customHeight="1" x14ac:dyDescent="0.3">
      <c r="B612" s="16" t="s">
        <v>124</v>
      </c>
      <c r="D612" s="64">
        <f>SUM(D610:D611)</f>
        <v>200</v>
      </c>
      <c r="F612">
        <f>SUM(F610:F611)</f>
        <v>419</v>
      </c>
    </row>
    <row r="614" spans="2:12" ht="15" customHeight="1" x14ac:dyDescent="0.3">
      <c r="B614" s="16" t="s">
        <v>120</v>
      </c>
      <c r="C614" t="s">
        <v>116</v>
      </c>
      <c r="D614" s="64">
        <v>100</v>
      </c>
      <c r="E614" s="64">
        <v>3</v>
      </c>
      <c r="F614">
        <f>D614*E614</f>
        <v>300</v>
      </c>
    </row>
    <row r="615" spans="2:12" ht="15" customHeight="1" x14ac:dyDescent="0.3">
      <c r="B615" s="16" t="s">
        <v>117</v>
      </c>
      <c r="C615" t="s">
        <v>116</v>
      </c>
      <c r="D615" s="64">
        <v>90</v>
      </c>
      <c r="E615" s="64">
        <v>3.3</v>
      </c>
      <c r="F615">
        <f>D615*E615</f>
        <v>297</v>
      </c>
    </row>
    <row r="616" spans="2:12" ht="15" customHeight="1" x14ac:dyDescent="0.3">
      <c r="B616" s="16" t="s">
        <v>125</v>
      </c>
      <c r="D616" s="64">
        <f>SUM(D614:D615)</f>
        <v>190</v>
      </c>
      <c r="F616">
        <f>SUM(F614:F615)</f>
        <v>597</v>
      </c>
    </row>
    <row r="618" spans="2:12" ht="15" customHeight="1" x14ac:dyDescent="0.3">
      <c r="B618" s="16" t="s">
        <v>136</v>
      </c>
    </row>
    <row r="620" spans="2:12" ht="15" customHeight="1" x14ac:dyDescent="0.3">
      <c r="C620" t="s">
        <v>122</v>
      </c>
      <c r="D620" t="s">
        <v>6</v>
      </c>
      <c r="E620" t="s">
        <v>202</v>
      </c>
      <c r="F620" t="s">
        <v>121</v>
      </c>
    </row>
    <row r="621" spans="2:12" ht="15" customHeight="1" x14ac:dyDescent="0.3">
      <c r="B621" s="16" t="s">
        <v>128</v>
      </c>
    </row>
    <row r="622" spans="2:12" ht="15" customHeight="1" x14ac:dyDescent="0.3">
      <c r="B622" s="16" t="s">
        <v>129</v>
      </c>
    </row>
    <row r="623" spans="2:12" ht="15" customHeight="1" x14ac:dyDescent="0.3">
      <c r="H623" s="32"/>
      <c r="I623" s="32"/>
      <c r="J623" s="32"/>
      <c r="K623" s="32"/>
      <c r="L623" s="32"/>
    </row>
    <row r="625" spans="2:6" ht="15" customHeight="1" x14ac:dyDescent="0.3">
      <c r="B625" s="16" t="s">
        <v>137</v>
      </c>
    </row>
    <row r="627" spans="2:6" ht="15" customHeight="1" x14ac:dyDescent="0.3">
      <c r="B627" s="16" t="s">
        <v>126</v>
      </c>
      <c r="C627" t="s">
        <v>122</v>
      </c>
      <c r="D627" t="s">
        <v>6</v>
      </c>
      <c r="E627" t="s">
        <v>202</v>
      </c>
      <c r="F627" t="s">
        <v>121</v>
      </c>
    </row>
    <row r="633" spans="2:6" ht="15" customHeight="1" x14ac:dyDescent="0.3">
      <c r="B633" s="16" t="s">
        <v>127</v>
      </c>
    </row>
    <row r="639" spans="2:6" ht="15" customHeight="1" x14ac:dyDescent="0.3">
      <c r="B639" s="16" t="s">
        <v>134</v>
      </c>
    </row>
    <row r="641" spans="2:2" ht="15" customHeight="1" x14ac:dyDescent="0.3">
      <c r="B641" s="16" t="s">
        <v>130</v>
      </c>
    </row>
    <row r="642" spans="2:2" ht="15" customHeight="1" x14ac:dyDescent="0.3">
      <c r="B642" s="16" t="s">
        <v>118</v>
      </c>
    </row>
    <row r="643" spans="2:2" ht="15" customHeight="1" x14ac:dyDescent="0.3">
      <c r="B643" s="16" t="s">
        <v>131</v>
      </c>
    </row>
    <row r="645" spans="2:2" ht="15" customHeight="1" x14ac:dyDescent="0.3">
      <c r="B645" s="16" t="s">
        <v>132</v>
      </c>
    </row>
    <row r="646" spans="2:2" ht="15" customHeight="1" x14ac:dyDescent="0.3">
      <c r="B646" s="16" t="s">
        <v>119</v>
      </c>
    </row>
    <row r="647" spans="2:2" ht="15" customHeight="1" x14ac:dyDescent="0.3">
      <c r="B647" s="16" t="s">
        <v>133</v>
      </c>
    </row>
    <row r="649" spans="2:2" ht="15" customHeight="1" x14ac:dyDescent="0.3">
      <c r="B649" s="16" t="s">
        <v>135</v>
      </c>
    </row>
    <row r="659" spans="1:12" ht="15" customHeight="1" x14ac:dyDescent="0.3">
      <c r="H659" s="32"/>
      <c r="I659" s="32"/>
      <c r="J659" s="32"/>
      <c r="K659" s="32"/>
      <c r="L659" s="32"/>
    </row>
    <row r="661" spans="1:12" ht="15" customHeight="1" x14ac:dyDescent="0.3">
      <c r="A661" s="15" t="s">
        <v>187</v>
      </c>
    </row>
    <row r="662" spans="1:12" ht="15" customHeight="1" x14ac:dyDescent="0.3">
      <c r="B662" s="16" t="s">
        <v>209</v>
      </c>
    </row>
    <row r="664" spans="1:12" ht="15" customHeight="1" x14ac:dyDescent="0.3">
      <c r="B664" s="16" t="s">
        <v>178</v>
      </c>
      <c r="C664" s="68" t="s">
        <v>156</v>
      </c>
      <c r="D664" s="68" t="s">
        <v>155</v>
      </c>
      <c r="E664" s="68" t="s">
        <v>175</v>
      </c>
      <c r="F664" s="68" t="s">
        <v>176</v>
      </c>
      <c r="G664" s="68" t="s">
        <v>177</v>
      </c>
    </row>
    <row r="665" spans="1:12" ht="15" customHeight="1" x14ac:dyDescent="0.3">
      <c r="B665" s="16" t="s">
        <v>18</v>
      </c>
      <c r="C665" s="64">
        <v>456</v>
      </c>
      <c r="D665" s="64">
        <v>469.68</v>
      </c>
      <c r="E665" s="64">
        <v>483.7704</v>
      </c>
      <c r="F665" s="64">
        <v>498.28351200000003</v>
      </c>
      <c r="G665" s="64">
        <v>513.2320173600001</v>
      </c>
      <c r="I665" s="69"/>
    </row>
    <row r="666" spans="1:12" ht="15" customHeight="1" x14ac:dyDescent="0.3">
      <c r="B666" s="16" t="s">
        <v>19</v>
      </c>
      <c r="C666" s="64">
        <v>80.099999999999994</v>
      </c>
      <c r="D666" s="64">
        <v>84.105000000000004</v>
      </c>
      <c r="E666" s="64">
        <v>88.310250000000011</v>
      </c>
      <c r="F666" s="64">
        <v>92.725762500000016</v>
      </c>
      <c r="G666" s="64">
        <v>97.362050625000023</v>
      </c>
      <c r="I666" s="69"/>
    </row>
    <row r="667" spans="1:12" ht="15" customHeight="1" x14ac:dyDescent="0.3">
      <c r="B667" s="16" t="s">
        <v>49</v>
      </c>
      <c r="C667" s="64">
        <v>98</v>
      </c>
      <c r="D667" s="64">
        <v>103.88000000000001</v>
      </c>
      <c r="E667" s="64">
        <v>110.11280000000002</v>
      </c>
      <c r="F667" s="64">
        <v>116.71956800000002</v>
      </c>
      <c r="G667" s="64">
        <v>123.72274208000003</v>
      </c>
      <c r="I667" s="69"/>
    </row>
    <row r="668" spans="1:12" ht="15" customHeight="1" x14ac:dyDescent="0.3">
      <c r="B668" s="16" t="s">
        <v>20</v>
      </c>
      <c r="C668" s="64">
        <v>234</v>
      </c>
      <c r="D668" s="64">
        <v>292.5</v>
      </c>
      <c r="E668" s="64">
        <v>365.625</v>
      </c>
      <c r="F668" s="64">
        <v>457.03125</v>
      </c>
      <c r="G668" s="64">
        <v>571.2890625</v>
      </c>
      <c r="I668" s="69"/>
    </row>
    <row r="669" spans="1:12" ht="15" customHeight="1" x14ac:dyDescent="0.3">
      <c r="B669" s="16" t="s">
        <v>50</v>
      </c>
      <c r="C669" s="64">
        <v>676</v>
      </c>
      <c r="D669" s="64">
        <v>689.52</v>
      </c>
      <c r="E669" s="64">
        <v>703.31039999999996</v>
      </c>
      <c r="F669" s="64">
        <v>717.37660799999992</v>
      </c>
      <c r="G669" s="64">
        <v>731.72414015999993</v>
      </c>
      <c r="I669" s="69"/>
    </row>
    <row r="670" spans="1:12" ht="15" customHeight="1" x14ac:dyDescent="0.3">
      <c r="B670" s="16" t="s">
        <v>51</v>
      </c>
      <c r="C670">
        <f>SUM(C665:C669)</f>
        <v>1544.1</v>
      </c>
      <c r="D670">
        <f>SUM(D665:D669)</f>
        <v>1639.6849999999999</v>
      </c>
      <c r="E670">
        <f t="shared" ref="E670:G670" si="8">SUM(E665:E669)</f>
        <v>1751.1288500000001</v>
      </c>
      <c r="F670">
        <f t="shared" si="8"/>
        <v>1882.1367005000002</v>
      </c>
      <c r="G670">
        <f t="shared" si="8"/>
        <v>2037.330012725</v>
      </c>
      <c r="I670" s="69"/>
    </row>
    <row r="671" spans="1:12" ht="15" customHeight="1" x14ac:dyDescent="0.3">
      <c r="B671" s="16" t="s">
        <v>45</v>
      </c>
      <c r="C671" s="64">
        <v>257</v>
      </c>
      <c r="D671" s="64">
        <v>264.70999999999998</v>
      </c>
      <c r="E671" s="64">
        <v>272.65129999999999</v>
      </c>
      <c r="F671" s="64">
        <v>280.83083900000003</v>
      </c>
      <c r="G671" s="64">
        <v>289.25576417000002</v>
      </c>
    </row>
    <row r="672" spans="1:12" ht="15" customHeight="1" x14ac:dyDescent="0.3">
      <c r="B672" s="16" t="s">
        <v>52</v>
      </c>
      <c r="C672" s="64">
        <v>33</v>
      </c>
      <c r="D672" s="64">
        <v>34.65</v>
      </c>
      <c r="E672" s="64">
        <v>36.3825</v>
      </c>
      <c r="F672" s="64">
        <v>38.201625</v>
      </c>
      <c r="G672" s="64">
        <v>40.111706250000005</v>
      </c>
    </row>
    <row r="673" spans="2:7" ht="15" customHeight="1" x14ac:dyDescent="0.3">
      <c r="B673" s="16" t="s">
        <v>53</v>
      </c>
      <c r="C673" s="64">
        <v>802</v>
      </c>
      <c r="D673" s="64">
        <v>850.12</v>
      </c>
      <c r="E673" s="64">
        <v>901.12720000000002</v>
      </c>
      <c r="F673" s="64">
        <v>955.19483200000002</v>
      </c>
      <c r="G673" s="64">
        <v>1012.5065219200001</v>
      </c>
    </row>
    <row r="674" spans="2:7" ht="15" customHeight="1" x14ac:dyDescent="0.3">
      <c r="B674" s="16" t="s">
        <v>54</v>
      </c>
      <c r="C674" s="64">
        <v>43</v>
      </c>
      <c r="D674" s="64">
        <v>46.870000000000005</v>
      </c>
      <c r="E674" s="64">
        <v>51.088300000000011</v>
      </c>
      <c r="F674" s="64">
        <v>55.686247000000016</v>
      </c>
      <c r="G674" s="64">
        <v>60.698009230000025</v>
      </c>
    </row>
    <row r="675" spans="2:7" ht="15" customHeight="1" x14ac:dyDescent="0.3">
      <c r="B675" s="16" t="s">
        <v>55</v>
      </c>
      <c r="C675">
        <f>SUM(C671:C674)</f>
        <v>1135</v>
      </c>
      <c r="D675">
        <f>SUM(D671:D674)</f>
        <v>1196.3499999999999</v>
      </c>
      <c r="E675">
        <f t="shared" ref="E675:G675" si="9">SUM(E671:E674)</f>
        <v>1261.2493000000002</v>
      </c>
      <c r="F675">
        <f t="shared" si="9"/>
        <v>1329.9135430000001</v>
      </c>
      <c r="G675">
        <f t="shared" si="9"/>
        <v>1402.5720015700001</v>
      </c>
    </row>
    <row r="676" spans="2:7" ht="15" customHeight="1" x14ac:dyDescent="0.3">
      <c r="B676" s="16" t="s">
        <v>162</v>
      </c>
      <c r="C676">
        <f>SUM(C675,C670)</f>
        <v>2679.1</v>
      </c>
      <c r="D676">
        <f>SUM(D675,D670)</f>
        <v>2836.0349999999999</v>
      </c>
      <c r="E676">
        <f t="shared" ref="E676:G676" si="10">SUM(E675,E670)</f>
        <v>3012.3781500000005</v>
      </c>
      <c r="F676">
        <f t="shared" si="10"/>
        <v>3212.0502435000003</v>
      </c>
      <c r="G676">
        <f t="shared" si="10"/>
        <v>3439.9020142950003</v>
      </c>
    </row>
    <row r="678" spans="2:7" ht="15" customHeight="1" x14ac:dyDescent="0.3">
      <c r="B678" s="16" t="s">
        <v>56</v>
      </c>
      <c r="C678" s="64">
        <v>245</v>
      </c>
      <c r="D678" s="64">
        <v>259.7</v>
      </c>
      <c r="E678" s="64">
        <v>275.28199999999998</v>
      </c>
      <c r="F678" s="64">
        <v>291.79892000000001</v>
      </c>
      <c r="G678" s="64">
        <v>309.30685520000003</v>
      </c>
    </row>
    <row r="679" spans="2:7" ht="15" customHeight="1" x14ac:dyDescent="0.3">
      <c r="B679" s="16" t="s">
        <v>57</v>
      </c>
      <c r="C679" s="64">
        <v>65</v>
      </c>
      <c r="D679" s="64">
        <v>70.850000000000009</v>
      </c>
      <c r="E679" s="64">
        <v>77.226500000000016</v>
      </c>
      <c r="F679" s="64">
        <v>84.176885000000027</v>
      </c>
      <c r="G679" s="64">
        <v>91.75280465000003</v>
      </c>
    </row>
    <row r="680" spans="2:7" ht="15" customHeight="1" x14ac:dyDescent="0.3">
      <c r="B680" s="16" t="s">
        <v>42</v>
      </c>
      <c r="C680" s="64">
        <v>96.5</v>
      </c>
      <c r="D680" s="64">
        <v>98.43</v>
      </c>
      <c r="E680" s="64">
        <v>100.3986</v>
      </c>
      <c r="F680" s="64">
        <v>102.406572</v>
      </c>
      <c r="G680" s="64">
        <v>104.45470344</v>
      </c>
    </row>
    <row r="681" spans="2:7" ht="15" customHeight="1" x14ac:dyDescent="0.3">
      <c r="B681" s="16" t="s">
        <v>30</v>
      </c>
      <c r="C681" s="64">
        <v>22</v>
      </c>
      <c r="D681" s="64">
        <v>22.66</v>
      </c>
      <c r="E681" s="64">
        <v>23.3398</v>
      </c>
      <c r="F681" s="64">
        <v>24.039994</v>
      </c>
      <c r="G681" s="64">
        <v>24.761193819999999</v>
      </c>
    </row>
    <row r="682" spans="2:7" ht="15" customHeight="1" x14ac:dyDescent="0.3">
      <c r="B682" s="16" t="s">
        <v>58</v>
      </c>
      <c r="C682">
        <f>SUM(C678:C681)</f>
        <v>428.5</v>
      </c>
      <c r="D682">
        <f>SUM(D678:D681)</f>
        <v>451.64000000000004</v>
      </c>
      <c r="E682">
        <f t="shared" ref="E682:G682" si="11">SUM(E678:E681)</f>
        <v>476.24690000000004</v>
      </c>
      <c r="F682">
        <f t="shared" si="11"/>
        <v>502.422371</v>
      </c>
      <c r="G682">
        <f t="shared" si="11"/>
        <v>530.27555711000002</v>
      </c>
    </row>
    <row r="683" spans="2:7" ht="15" customHeight="1" x14ac:dyDescent="0.3">
      <c r="B683" s="16" t="s">
        <v>44</v>
      </c>
      <c r="C683" s="64">
        <v>986</v>
      </c>
      <c r="D683" s="64">
        <v>1045.1600000000001</v>
      </c>
      <c r="E683" s="64">
        <v>1107.8696000000002</v>
      </c>
      <c r="F683" s="64">
        <v>1174.3417760000002</v>
      </c>
      <c r="G683" s="64">
        <v>1244.8022825600003</v>
      </c>
    </row>
    <row r="684" spans="2:7" ht="15" customHeight="1" x14ac:dyDescent="0.3">
      <c r="B684" s="16" t="s">
        <v>54</v>
      </c>
      <c r="C684" s="64">
        <v>55</v>
      </c>
      <c r="D684" s="64">
        <v>59.95</v>
      </c>
      <c r="E684" s="64">
        <v>65.345500000000001</v>
      </c>
      <c r="F684" s="64">
        <v>71.226595000000003</v>
      </c>
      <c r="G684" s="64">
        <v>77.636988550000012</v>
      </c>
    </row>
    <row r="685" spans="2:7" ht="15" customHeight="1" x14ac:dyDescent="0.3">
      <c r="B685" s="16" t="s">
        <v>59</v>
      </c>
      <c r="C685">
        <f>SUM(C683:C684)</f>
        <v>1041</v>
      </c>
      <c r="D685">
        <f>SUM(D683:D684)</f>
        <v>1105.1100000000001</v>
      </c>
      <c r="E685">
        <f t="shared" ref="E685:G685" si="12">SUM(E683:E684)</f>
        <v>1173.2151000000001</v>
      </c>
      <c r="F685">
        <f t="shared" si="12"/>
        <v>1245.5683710000003</v>
      </c>
      <c r="G685">
        <f t="shared" si="12"/>
        <v>1322.4392711100004</v>
      </c>
    </row>
    <row r="686" spans="2:7" ht="15" customHeight="1" x14ac:dyDescent="0.3">
      <c r="B686" s="16" t="s">
        <v>174</v>
      </c>
      <c r="C686">
        <f>SUM(C685,C682)</f>
        <v>1469.5</v>
      </c>
      <c r="D686">
        <f>SUM(D685,D682)</f>
        <v>1556.7500000000002</v>
      </c>
      <c r="E686">
        <f t="shared" ref="E686:G686" si="13">SUM(E685,E682)</f>
        <v>1649.4620000000002</v>
      </c>
      <c r="F686">
        <f t="shared" si="13"/>
        <v>1747.9907420000004</v>
      </c>
      <c r="G686">
        <f t="shared" si="13"/>
        <v>1852.7148282200005</v>
      </c>
    </row>
    <row r="688" spans="2:7" ht="15" customHeight="1" x14ac:dyDescent="0.3">
      <c r="B688" s="16" t="s">
        <v>151</v>
      </c>
    </row>
    <row r="689" spans="1:9" ht="15" customHeight="1" x14ac:dyDescent="0.3">
      <c r="B689" s="16" t="s">
        <v>163</v>
      </c>
      <c r="C689" s="72">
        <v>2041.8200000000002</v>
      </c>
      <c r="D689" s="72">
        <v>2062.2382000000002</v>
      </c>
      <c r="E689" s="72">
        <v>2062.2382000000002</v>
      </c>
      <c r="F689" s="72">
        <v>2062.2382000000002</v>
      </c>
      <c r="G689" s="72">
        <v>2062.2382000000002</v>
      </c>
      <c r="I689" s="69"/>
    </row>
    <row r="690" spans="1:9" ht="15" customHeight="1" x14ac:dyDescent="0.3">
      <c r="B690" s="16" t="s">
        <v>150</v>
      </c>
      <c r="C690" s="72">
        <v>1276.1346153846152</v>
      </c>
      <c r="D690" s="72">
        <v>1276.1346153846152</v>
      </c>
      <c r="E690" s="72">
        <v>1276.1346153846152</v>
      </c>
      <c r="F690" s="72">
        <v>1276.1346153846152</v>
      </c>
      <c r="G690" s="72">
        <v>1276.1346153846152</v>
      </c>
      <c r="I690" s="69"/>
    </row>
    <row r="691" spans="1:9" ht="15" customHeight="1" x14ac:dyDescent="0.3">
      <c r="B691" s="16" t="s">
        <v>164</v>
      </c>
      <c r="C691" s="72">
        <v>196</v>
      </c>
      <c r="D691" s="72">
        <v>199.92000000000002</v>
      </c>
      <c r="E691" s="72">
        <v>203.91839999999999</v>
      </c>
      <c r="F691" s="72">
        <v>207.99676800000003</v>
      </c>
      <c r="G691" s="72">
        <v>212.15670336000002</v>
      </c>
    </row>
    <row r="692" spans="1:9" ht="15" customHeight="1" x14ac:dyDescent="0.3">
      <c r="B692" s="16" t="s">
        <v>165</v>
      </c>
      <c r="C692">
        <f>C689-SUM(C690:C691)</f>
        <v>569.68538461538492</v>
      </c>
      <c r="D692">
        <f>D689-SUM(D690:D691)</f>
        <v>586.18358461538492</v>
      </c>
      <c r="E692">
        <f t="shared" ref="E692:G692" si="14">E689-SUM(E690:E691)</f>
        <v>582.18518461538497</v>
      </c>
      <c r="F692">
        <f t="shared" si="14"/>
        <v>578.10681661538501</v>
      </c>
      <c r="G692">
        <f t="shared" si="14"/>
        <v>573.94688125538505</v>
      </c>
    </row>
    <row r="693" spans="1:9" ht="15" customHeight="1" x14ac:dyDescent="0.3">
      <c r="B693" s="16" t="s">
        <v>166</v>
      </c>
      <c r="C693" s="72">
        <v>50.58</v>
      </c>
      <c r="D693" s="72">
        <v>51.591600000000007</v>
      </c>
      <c r="E693" s="72">
        <v>52.623432000000001</v>
      </c>
      <c r="F693" s="72">
        <v>53.675900640000009</v>
      </c>
      <c r="G693" s="72">
        <v>54.74941865280001</v>
      </c>
    </row>
    <row r="694" spans="1:9" ht="15" customHeight="1" x14ac:dyDescent="0.3">
      <c r="B694" s="16" t="s">
        <v>167</v>
      </c>
      <c r="C694">
        <f>C692-C693</f>
        <v>519.10538461538488</v>
      </c>
      <c r="D694">
        <f>D692-D693</f>
        <v>534.59198461538494</v>
      </c>
      <c r="E694">
        <f t="shared" ref="E694:G694" si="15">E692-E693</f>
        <v>529.56175261538499</v>
      </c>
      <c r="F694">
        <f t="shared" si="15"/>
        <v>524.43091597538501</v>
      </c>
      <c r="G694">
        <f t="shared" si="15"/>
        <v>519.19746260258501</v>
      </c>
    </row>
    <row r="695" spans="1:9" ht="15" customHeight="1" x14ac:dyDescent="0.3">
      <c r="B695" s="16" t="s">
        <v>168</v>
      </c>
      <c r="C695" s="72">
        <v>116.92</v>
      </c>
      <c r="D695" s="72">
        <v>119.25840000000001</v>
      </c>
      <c r="E695" s="72">
        <v>121.643568</v>
      </c>
      <c r="F695" s="72">
        <v>124.07643936000002</v>
      </c>
      <c r="G695" s="72">
        <v>126.55796814720001</v>
      </c>
    </row>
    <row r="696" spans="1:9" ht="15" customHeight="1" x14ac:dyDescent="0.3">
      <c r="B696" s="16" t="s">
        <v>169</v>
      </c>
      <c r="C696">
        <f>C694-C695</f>
        <v>402.18538461538486</v>
      </c>
      <c r="D696">
        <f>D694-D695</f>
        <v>415.33358461538495</v>
      </c>
      <c r="E696">
        <f t="shared" ref="E696:G696" si="16">E694-E695</f>
        <v>407.91818461538497</v>
      </c>
      <c r="F696">
        <f t="shared" si="16"/>
        <v>400.35447661538501</v>
      </c>
      <c r="G696">
        <f t="shared" si="16"/>
        <v>392.63949445538498</v>
      </c>
    </row>
    <row r="698" spans="1:9" ht="15" customHeight="1" x14ac:dyDescent="0.3">
      <c r="B698" s="16" t="s">
        <v>173</v>
      </c>
      <c r="C698" s="64">
        <v>365</v>
      </c>
    </row>
    <row r="704" spans="1:9" ht="15" customHeight="1" x14ac:dyDescent="0.3">
      <c r="A704" s="15" t="s">
        <v>191</v>
      </c>
    </row>
    <row r="705" spans="1:3" ht="15" customHeight="1" x14ac:dyDescent="0.3">
      <c r="B705" s="16" t="s">
        <v>180</v>
      </c>
    </row>
    <row r="707" spans="1:3" ht="15" customHeight="1" x14ac:dyDescent="0.3">
      <c r="B707" s="16" t="s">
        <v>170</v>
      </c>
      <c r="C707" s="64">
        <v>8</v>
      </c>
    </row>
    <row r="708" spans="1:3" ht="15" customHeight="1" x14ac:dyDescent="0.3">
      <c r="B708" s="16" t="s">
        <v>171</v>
      </c>
      <c r="C708" s="64">
        <v>29</v>
      </c>
    </row>
    <row r="709" spans="1:3" ht="15" customHeight="1" x14ac:dyDescent="0.3">
      <c r="B709" s="16" t="s">
        <v>172</v>
      </c>
      <c r="C709" s="64">
        <v>30</v>
      </c>
    </row>
    <row r="710" spans="1:3" ht="15" customHeight="1" x14ac:dyDescent="0.3">
      <c r="B710" s="16" t="s">
        <v>181</v>
      </c>
    </row>
    <row r="712" spans="1:3" ht="15" customHeight="1" x14ac:dyDescent="0.3">
      <c r="A712" s="15" t="s">
        <v>194</v>
      </c>
    </row>
    <row r="713" spans="1:3" ht="15" customHeight="1" x14ac:dyDescent="0.3">
      <c r="B713" s="16" t="s">
        <v>180</v>
      </c>
    </row>
    <row r="714" spans="1:3" ht="15" customHeight="1" x14ac:dyDescent="0.3">
      <c r="B714" s="16" t="s">
        <v>210</v>
      </c>
    </row>
    <row r="716" spans="1:3" ht="15" customHeight="1" x14ac:dyDescent="0.3">
      <c r="B716" s="16" t="s">
        <v>170</v>
      </c>
      <c r="C716" s="64">
        <v>5</v>
      </c>
    </row>
    <row r="717" spans="1:3" ht="15" customHeight="1" x14ac:dyDescent="0.3">
      <c r="B717" s="16" t="s">
        <v>171</v>
      </c>
      <c r="C717" s="64">
        <v>11</v>
      </c>
    </row>
    <row r="718" spans="1:3" ht="15" customHeight="1" x14ac:dyDescent="0.3">
      <c r="B718" s="16" t="s">
        <v>172</v>
      </c>
      <c r="C718" s="64">
        <v>30</v>
      </c>
    </row>
    <row r="719" spans="1:3" ht="15" customHeight="1" x14ac:dyDescent="0.3">
      <c r="B719" s="16" t="s">
        <v>181</v>
      </c>
    </row>
    <row r="723" spans="1:7" ht="15" customHeight="1" x14ac:dyDescent="0.3">
      <c r="A723" s="15" t="s">
        <v>211</v>
      </c>
    </row>
    <row r="724" spans="1:7" ht="15" customHeight="1" x14ac:dyDescent="0.3">
      <c r="B724" s="16" t="s">
        <v>227</v>
      </c>
    </row>
    <row r="725" spans="1:7" ht="15" customHeight="1" x14ac:dyDescent="0.3">
      <c r="B725" s="16" t="s">
        <v>183</v>
      </c>
    </row>
    <row r="726" spans="1:7" ht="15" customHeight="1" x14ac:dyDescent="0.3">
      <c r="C726" s="68" t="s">
        <v>156</v>
      </c>
      <c r="D726" s="68" t="s">
        <v>155</v>
      </c>
      <c r="E726" s="68" t="s">
        <v>175</v>
      </c>
      <c r="F726" s="68" t="s">
        <v>176</v>
      </c>
      <c r="G726" s="68" t="s">
        <v>177</v>
      </c>
    </row>
    <row r="727" spans="1:7" ht="15" customHeight="1" x14ac:dyDescent="0.3">
      <c r="B727" s="16" t="s">
        <v>181</v>
      </c>
    </row>
    <row r="730" spans="1:7" ht="15" customHeight="1" x14ac:dyDescent="0.3">
      <c r="A730" s="15" t="s">
        <v>222</v>
      </c>
    </row>
    <row r="731" spans="1:7" ht="15" customHeight="1" x14ac:dyDescent="0.3">
      <c r="B731" s="16" t="s">
        <v>203</v>
      </c>
    </row>
    <row r="732" spans="1:7" ht="15" customHeight="1" x14ac:dyDescent="0.3">
      <c r="B732" s="16" t="s">
        <v>186</v>
      </c>
    </row>
    <row r="796" spans="2:3" ht="15" customHeight="1" x14ac:dyDescent="0.3">
      <c r="B796" s="16" t="s">
        <v>173</v>
      </c>
      <c r="C796" s="64">
        <v>365</v>
      </c>
    </row>
    <row r="797" spans="2:3" ht="15" customHeight="1" x14ac:dyDescent="0.3">
      <c r="C797" s="64"/>
    </row>
    <row r="802" spans="1:4" ht="15" customHeight="1" x14ac:dyDescent="0.3">
      <c r="C802" s="73"/>
      <c r="D802" s="73"/>
    </row>
    <row r="803" spans="1:4" ht="15" customHeight="1" x14ac:dyDescent="0.3">
      <c r="C803" s="73"/>
      <c r="D803" s="73"/>
    </row>
    <row r="813" spans="1:4" ht="15" customHeight="1" x14ac:dyDescent="0.3">
      <c r="A813" s="15" t="s">
        <v>223</v>
      </c>
    </row>
    <row r="814" spans="1:4" ht="15" customHeight="1" x14ac:dyDescent="0.3">
      <c r="B814" s="16" t="s">
        <v>192</v>
      </c>
    </row>
    <row r="815" spans="1:4" ht="15" customHeight="1" x14ac:dyDescent="0.3">
      <c r="B815" s="16" t="s">
        <v>193</v>
      </c>
    </row>
    <row r="816" spans="1:4" ht="15" customHeight="1" x14ac:dyDescent="0.3">
      <c r="B816" s="16" t="s">
        <v>189</v>
      </c>
    </row>
    <row r="817" spans="1:12" ht="15" customHeight="1" x14ac:dyDescent="0.3">
      <c r="E817" s="71"/>
      <c r="F817" s="71"/>
      <c r="G817" s="71"/>
      <c r="J817" t="s">
        <v>188</v>
      </c>
      <c r="L817" t="s">
        <v>206</v>
      </c>
    </row>
    <row r="818" spans="1:12" ht="15" customHeight="1" x14ac:dyDescent="0.3">
      <c r="B818" s="16" t="s">
        <v>212</v>
      </c>
      <c r="E818" s="71"/>
      <c r="F818" s="71"/>
      <c r="G818" s="71"/>
    </row>
    <row r="819" spans="1:12" ht="15" customHeight="1" x14ac:dyDescent="0.3">
      <c r="E819" s="71"/>
      <c r="F819" s="71"/>
      <c r="G819" s="71"/>
    </row>
    <row r="820" spans="1:12" ht="15" customHeight="1" x14ac:dyDescent="0.3">
      <c r="B820" s="16" t="s">
        <v>213</v>
      </c>
      <c r="E820" s="71"/>
      <c r="F820" s="71"/>
      <c r="G820" s="71"/>
    </row>
    <row r="821" spans="1:12" ht="15" customHeight="1" x14ac:dyDescent="0.3">
      <c r="E821" s="71"/>
      <c r="F821" s="71"/>
      <c r="G821" s="71"/>
    </row>
    <row r="822" spans="1:12" ht="15" customHeight="1" x14ac:dyDescent="0.3">
      <c r="E822" s="71"/>
      <c r="F822" s="71"/>
      <c r="G822" s="71"/>
    </row>
    <row r="823" spans="1:12" ht="15" customHeight="1" x14ac:dyDescent="0.3">
      <c r="E823" s="71"/>
      <c r="F823" s="71"/>
      <c r="G823" s="71"/>
    </row>
    <row r="824" spans="1:12" ht="15" customHeight="1" x14ac:dyDescent="0.3">
      <c r="B824" s="16" t="s">
        <v>190</v>
      </c>
      <c r="E824" s="71"/>
      <c r="F824" s="71"/>
      <c r="G824" s="71"/>
    </row>
    <row r="825" spans="1:12" ht="15" customHeight="1" x14ac:dyDescent="0.3">
      <c r="E825" s="71"/>
      <c r="F825" s="71"/>
      <c r="G825" s="71"/>
    </row>
    <row r="826" spans="1:12" ht="15" customHeight="1" x14ac:dyDescent="0.3">
      <c r="B826" s="16" t="s">
        <v>214</v>
      </c>
      <c r="E826" s="71"/>
      <c r="F826" s="71"/>
      <c r="G826" s="71"/>
    </row>
    <row r="829" spans="1:12" ht="15" customHeight="1" x14ac:dyDescent="0.3">
      <c r="B829" s="16" t="s">
        <v>201</v>
      </c>
    </row>
    <row r="831" spans="1:12" ht="15" customHeight="1" x14ac:dyDescent="0.3">
      <c r="A831" s="15" t="s">
        <v>224</v>
      </c>
    </row>
    <row r="832" spans="1:12" ht="15" customHeight="1" x14ac:dyDescent="0.3">
      <c r="B832" s="16" t="s">
        <v>204</v>
      </c>
    </row>
    <row r="833" spans="1:2" ht="15" customHeight="1" x14ac:dyDescent="0.3">
      <c r="B833" s="16" t="s">
        <v>195</v>
      </c>
    </row>
    <row r="835" spans="1:2" ht="15" customHeight="1" x14ac:dyDescent="0.3">
      <c r="B835" s="16" t="s">
        <v>205</v>
      </c>
    </row>
    <row r="837" spans="1:2" ht="15" customHeight="1" x14ac:dyDescent="0.3">
      <c r="A837" s="15" t="s">
        <v>228</v>
      </c>
    </row>
  </sheetData>
  <sortState ref="K225:K242">
    <sortCondition ref="K225:K242"/>
  </sortState>
  <pageMargins left="0.7" right="0.7" top="0.75" bottom="0.75" header="0.3" footer="0.3"/>
  <pageSetup paperSize="9" scale="27" orientation="landscape" verticalDpi="1200" r:id="rId1"/>
  <headerFooter>
    <oddHeader xml:space="preserve">&amp;R&amp;10&amp;F 
&amp;A
</oddHeader>
    <oddFooter>&amp;L&amp;10© 2016&amp;C&amp;10Page &amp;P of &amp;N&amp;R&amp;G</oddFooter>
  </headerFooter>
  <rowBreaks count="3" manualBreakCount="3">
    <brk id="73" max="15" man="1"/>
    <brk id="147" max="15" man="1"/>
    <brk id="52" max="15" man="1"/>
  </rowBreaks>
  <drawing r:id="rId2"/>
  <legacyDrawingHF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F002F8CDD7ACF40A6C36B1C9FA62C55" ma:contentTypeVersion="12" ma:contentTypeDescription="Create a new document." ma:contentTypeScope="" ma:versionID="51d2a264030a8bd8debbcd1bb3573acd">
  <xsd:schema xmlns:xsd="http://www.w3.org/2001/XMLSchema" xmlns:xs="http://www.w3.org/2001/XMLSchema" xmlns:p="http://schemas.microsoft.com/office/2006/metadata/properties" xmlns:ns2="69eded41-6c5d-4718-b7b7-dbfd1652bccf" xmlns:ns3="6ea4884f-dd23-4a9e-9674-e0962577458b" targetNamespace="http://schemas.microsoft.com/office/2006/metadata/properties" ma:root="true" ma:fieldsID="7f4cb5e2c427b59bdfe488449a10443e" ns2:_="" ns3:_="">
    <xsd:import namespace="69eded41-6c5d-4718-b7b7-dbfd1652bccf"/>
    <xsd:import namespace="6ea4884f-dd23-4a9e-9674-e0962577458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LengthInSecond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GenerationTime" minOccurs="0"/>
                <xsd:element ref="ns2:MediaServiceEventHashCode" minOccurs="0"/>
                <xsd:element ref="ns2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eded41-6c5d-4718-b7b7-dbfd1652bcc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5" nillable="true" ma:taxonomy="true" ma:internalName="lcf76f155ced4ddcb4097134ff3c332f" ma:taxonomyFieldName="MediaServiceImageTags" ma:displayName="Image Tags" ma:readOnly="false" ma:fieldId="{5cf76f15-5ced-4ddc-b409-7134ff3c332f}" ma:taxonomyMulti="true" ma:sspId="c32ff089-c713-41da-a7f8-7725fa36ebb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ea4884f-dd23-4a9e-9674-e0962577458b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6" nillable="true" ma:displayName="Taxonomy Catch All Column" ma:hidden="true" ma:list="{797a576b-233c-4f6a-bc99-79689ae6a87f}" ma:internalName="TaxCatchAll" ma:showField="CatchAllData" ma:web="6ea4884f-dd23-4a9e-9674-e0962577458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69eded41-6c5d-4718-b7b7-dbfd1652bccf">
      <Terms xmlns="http://schemas.microsoft.com/office/infopath/2007/PartnerControls"/>
    </lcf76f155ced4ddcb4097134ff3c332f>
    <TaxCatchAll xmlns="6ea4884f-dd23-4a9e-9674-e0962577458b" xsi:nil="true"/>
  </documentManagement>
</p:properties>
</file>

<file path=customXml/itemProps1.xml><?xml version="1.0" encoding="utf-8"?>
<ds:datastoreItem xmlns:ds="http://schemas.openxmlformats.org/officeDocument/2006/customXml" ds:itemID="{492A1CA3-412D-4F8E-B0AB-FA70439D430A}"/>
</file>

<file path=customXml/itemProps2.xml><?xml version="1.0" encoding="utf-8"?>
<ds:datastoreItem xmlns:ds="http://schemas.openxmlformats.org/officeDocument/2006/customXml" ds:itemID="{62DB954E-A028-4397-8B70-0AE58C1F2A20}"/>
</file>

<file path=customXml/itemProps3.xml><?xml version="1.0" encoding="utf-8"?>
<ds:datastoreItem xmlns:ds="http://schemas.openxmlformats.org/officeDocument/2006/customXml" ds:itemID="{06A7DFBB-F0A7-4702-9F3B-18B70B72DA7E}"/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Welcome</vt:lpstr>
      <vt:lpstr>Info</vt:lpstr>
      <vt:lpstr>Workout</vt:lpstr>
      <vt:lpstr>Workout!Print_Area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Gerard Kelly</dc:creator>
  <cp:lastModifiedBy>Gerard Kelly</cp:lastModifiedBy>
  <cp:lastPrinted>2016-02-04T14:08:33Z</cp:lastPrinted>
  <dcterms:created xsi:type="dcterms:W3CDTF">2016-02-03T14:06:14Z</dcterms:created>
  <dcterms:modified xsi:type="dcterms:W3CDTF">2018-01-22T12:30:31Z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0x0101004F002F8CDD7ACF40A6C36B1C9FA62C55</vt:lpwstr>
  </property>
</Properties>
</file>