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andrew_jones_fe_training/Documents/Content/Materials Changes/5085/"/>
    </mc:Choice>
  </mc:AlternateContent>
  <xr:revisionPtr revIDLastSave="0" documentId="8_{95AD973A-3F1A-4805-AEF7-6FB7C8592E6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_xlnm.Print_Area" localSheetId="2">Workout!$A$1:$K$298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2" i="2" l="1"/>
  <c r="C187" i="2"/>
  <c r="D109" i="2"/>
  <c r="D86" i="2"/>
  <c r="E86" i="2" s="1"/>
  <c r="F86" i="2" s="1"/>
  <c r="E109" i="2" l="1"/>
  <c r="F109" i="2" l="1"/>
  <c r="A7" i="1" l="1"/>
  <c r="A1" i="6" l="1"/>
  <c r="A1" i="2" s="1"/>
</calcChain>
</file>

<file path=xl/sharedStrings.xml><?xml version="1.0" encoding="utf-8"?>
<sst xmlns="http://schemas.openxmlformats.org/spreadsheetml/2006/main" count="215" uniqueCount="166">
  <si>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</si>
  <si>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</si>
  <si>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</si>
  <si>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</si>
  <si>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</si>
  <si>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</si>
  <si>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</si>
  <si>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</si>
  <si>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</si>
  <si>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</si>
  <si>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</si>
  <si>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</si>
  <si>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</si>
  <si>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</si>
  <si>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</si>
  <si>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</si>
  <si>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</si>
  <si>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</si>
  <si>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</si>
  <si>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</si>
  <si>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</si>
  <si>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Debt</t>
  </si>
  <si>
    <t>Workout 1</t>
  </si>
  <si>
    <t>Workout 2</t>
  </si>
  <si>
    <t>Workout 3</t>
  </si>
  <si>
    <t>Workout 4</t>
  </si>
  <si>
    <t>Workout 5</t>
  </si>
  <si>
    <t>Workout 6</t>
  </si>
  <si>
    <t xml:space="preserve">The maturity date is perpetual and each share </t>
  </si>
  <si>
    <t>Advanced Valuation</t>
  </si>
  <si>
    <t>Free cash flow forecast</t>
  </si>
  <si>
    <t>Valuation date</t>
  </si>
  <si>
    <t>Long term growth rate</t>
  </si>
  <si>
    <t>WACC</t>
  </si>
  <si>
    <t>Cash flow date</t>
  </si>
  <si>
    <t>Days for discounting</t>
  </si>
  <si>
    <t>Discount factor</t>
  </si>
  <si>
    <t>Year count</t>
  </si>
  <si>
    <t>PV of FCF</t>
  </si>
  <si>
    <t>Terminal value</t>
  </si>
  <si>
    <t>PV of terminal value</t>
  </si>
  <si>
    <t>Enterprise value</t>
  </si>
  <si>
    <t>An analyst has prepared the following full year forecasts, use the assumptions and data provided below to value the company as at 30 June 2021. Assume end of period discounting.</t>
  </si>
  <si>
    <t>Cost of debt</t>
  </si>
  <si>
    <t>Cost of equity</t>
  </si>
  <si>
    <t>Marginal tax rate</t>
  </si>
  <si>
    <t>Equity % EV in target capital structure</t>
  </si>
  <si>
    <t>Debt % EV in target capital structure</t>
  </si>
  <si>
    <t>Calculate WACC for the below company assuming:</t>
  </si>
  <si>
    <t>(i) There are no financial assets in the target capital structure</t>
  </si>
  <si>
    <t>Return on financial assets</t>
  </si>
  <si>
    <t>Yield on preference stock</t>
  </si>
  <si>
    <t>Market value of equity</t>
  </si>
  <si>
    <t>Market value of preference stock</t>
  </si>
  <si>
    <t>No financial assets in target capital structure</t>
  </si>
  <si>
    <t>Financial assets in target capital structure</t>
  </si>
  <si>
    <t>Financial assets % EV in target capital structure</t>
  </si>
  <si>
    <t>Use the information below to calculate the company's WACC. Assume that the current capital structure reflects the target capital structure.</t>
  </si>
  <si>
    <t>Restricted cash in balance sheet</t>
  </si>
  <si>
    <t>Debt in balance sheet</t>
  </si>
  <si>
    <t>Interest rate on cash balances</t>
  </si>
  <si>
    <t>% of EV</t>
  </si>
  <si>
    <t>(ii) Assuming financial assets are 5.0% of EV in the target capital structure and debt remains at 40.0% of EV.</t>
  </si>
  <si>
    <t>FY1 EBITDA</t>
  </si>
  <si>
    <t>EV/FY1 EBITDA</t>
  </si>
  <si>
    <t>Segment A</t>
  </si>
  <si>
    <t>Segment B</t>
  </si>
  <si>
    <t>Segment C</t>
  </si>
  <si>
    <t>Use the analyst assumptions and balance sheet information below to calculate the equity value of Alpha Inc.</t>
  </si>
  <si>
    <t>Total enterprise value</t>
  </si>
  <si>
    <t>Non-controlling interest</t>
  </si>
  <si>
    <t>Equity value</t>
  </si>
  <si>
    <t>Cash and equivalents</t>
  </si>
  <si>
    <t>North America Beverages</t>
  </si>
  <si>
    <t>FY1 EBITDA ($m)</t>
  </si>
  <si>
    <t>North America Food &amp; Snacks</t>
  </si>
  <si>
    <t>ROW Beverages &amp; Food</t>
  </si>
  <si>
    <t>Europe Beverages &amp; Food</t>
  </si>
  <si>
    <t>Using the analyst assumptions and balance sheet information below, to calculate an implied share price for PepsiCo Inc.</t>
  </si>
  <si>
    <t>Peer companies median 
EV/FY1 EBITDA</t>
  </si>
  <si>
    <t>Cash and equivalents ($m)</t>
  </si>
  <si>
    <t>Non-core investments ($m)</t>
  </si>
  <si>
    <t>Debt ($m)</t>
  </si>
  <si>
    <t>Non-controlling interests ($m)</t>
  </si>
  <si>
    <t>Shares outstanding (m)</t>
  </si>
  <si>
    <t>Implied share price</t>
  </si>
  <si>
    <t>Use the assumptions and financial statement information below to calculate an implied share price for Deere &amp; Co as at 1 January 2021.</t>
  </si>
  <si>
    <t xml:space="preserve">Equipment operations </t>
  </si>
  <si>
    <t>LTM EBITDA</t>
  </si>
  <si>
    <t>Implied EV</t>
  </si>
  <si>
    <t>Net sales</t>
  </si>
  <si>
    <t>Other income</t>
  </si>
  <si>
    <t>Cost of sales</t>
  </si>
  <si>
    <t>Research and development expenses</t>
  </si>
  <si>
    <t>Selling, general and admin expenses</t>
  </si>
  <si>
    <t>Other operating expenses</t>
  </si>
  <si>
    <t>LTM EBIT</t>
  </si>
  <si>
    <t>Cash &amp; equivalents</t>
  </si>
  <si>
    <t>Marketable securities</t>
  </si>
  <si>
    <t>Financing receivables</t>
  </si>
  <si>
    <t>Equity method investments</t>
  </si>
  <si>
    <t>Long-term borrowings</t>
  </si>
  <si>
    <t>Noncontrolling interests</t>
  </si>
  <si>
    <t>Short term securitization borrowings</t>
  </si>
  <si>
    <t>Short term borrowings</t>
  </si>
  <si>
    <t>Debt equivalent of retirement benefit for equipment ops</t>
  </si>
  <si>
    <t>Retirement benefits</t>
  </si>
  <si>
    <t>Implied equity value of equipment operations</t>
  </si>
  <si>
    <t>Financial services</t>
  </si>
  <si>
    <t>LTM net income</t>
  </si>
  <si>
    <t>Implied equity value of financial services</t>
  </si>
  <si>
    <t>Total implied equity value</t>
  </si>
  <si>
    <t>Depreciation and amortization</t>
  </si>
  <si>
    <t>LTM Depreciation and amortization for equipment ops</t>
  </si>
  <si>
    <t>EV/LTM EBITDA for equipment ops</t>
  </si>
  <si>
    <t>P/E for financial services</t>
  </si>
  <si>
    <t>Workout 7</t>
  </si>
  <si>
    <t>Assume cash flows fall in the middle of each period.</t>
  </si>
  <si>
    <t>Assume cash flows fall at the end of each period.</t>
  </si>
  <si>
    <t xml:space="preserve">An analyst has prepared the following full year forecasts, use the assumptions and data provided below to value the company as at 1 March 2021. </t>
  </si>
  <si>
    <t>Assume that 'Other Income' and 'Other Operating Expenses' are recurring and operating.</t>
  </si>
  <si>
    <t>Assume also that the market value of affiliates and non-controlling interests is materially the same as their book value.</t>
  </si>
  <si>
    <t>Segment A enterprise value</t>
  </si>
  <si>
    <t>Segment B enterprise value</t>
  </si>
  <si>
    <t>Segment C enterprise value</t>
  </si>
  <si>
    <t>North America Beverages enterprise value</t>
  </si>
  <si>
    <t>North America Food &amp; Snacks enterprise value</t>
  </si>
  <si>
    <t>Europe Beverages &amp; Food enterprise value</t>
  </si>
  <si>
    <t>ROW Beverages &amp; Food enterprise value</t>
  </si>
  <si>
    <t>Mid-year valuation date</t>
  </si>
  <si>
    <t>Extended WACC formula</t>
  </si>
  <si>
    <t>FY1 FCF available</t>
  </si>
  <si>
    <t>Use the analyst assumptions below to calculate the terminal value for the company using both the traditional growth perpetuity and the value driver formula.</t>
  </si>
  <si>
    <t>NOPAT in terminal year</t>
  </si>
  <si>
    <t>FCF in terminal year</t>
  </si>
  <si>
    <t>Long term ROIC</t>
  </si>
  <si>
    <t>Terminal value using traditional growth perpetuity</t>
  </si>
  <si>
    <t>Terminal value using value driver formula</t>
  </si>
  <si>
    <t>Net reinvestment in terminal year</t>
  </si>
  <si>
    <t>Invested capital in terminal year</t>
  </si>
  <si>
    <t>Implied growth rate in terminal year</t>
  </si>
  <si>
    <t>Workout 8</t>
  </si>
  <si>
    <t>Value driver formula</t>
  </si>
  <si>
    <t>Sum of the Parts valuation</t>
  </si>
  <si>
    <t>The traditional terminal value formula is:</t>
  </si>
  <si>
    <t>TV = free cash flow x (1 + g) / (WACC - g)</t>
  </si>
  <si>
    <t>It can be re-written as:</t>
  </si>
  <si>
    <t>TV = NOPAT x (1 - reinvestment rate) x (1 + g) / (WACC - g)</t>
  </si>
  <si>
    <t>Calculate the terminal value using the re-written formula.</t>
  </si>
  <si>
    <t>Invested capital</t>
  </si>
  <si>
    <t>NOPAT</t>
  </si>
  <si>
    <t>Depreciation</t>
  </si>
  <si>
    <t>Capital expenditure</t>
  </si>
  <si>
    <t>Change in operating working capital</t>
  </si>
  <si>
    <t>Growth</t>
  </si>
  <si>
    <t>Add back depreciation</t>
  </si>
  <si>
    <t>Subtract capital expenditure</t>
  </si>
  <si>
    <t>Free cash flow</t>
  </si>
  <si>
    <t>Reinvestment rate</t>
  </si>
  <si>
    <t>Growth / ROIC</t>
  </si>
  <si>
    <t>ROIC = NOPAT/invested capital</t>
  </si>
  <si>
    <t>TV = NOPAT x (1 - (growth / ROIC)) x (1 + g) / (WACC - g)</t>
  </si>
  <si>
    <t>The terminal value formula from the previous workout was:</t>
  </si>
  <si>
    <t>Return on invested capital (ROIC)</t>
  </si>
  <si>
    <t>Workout 9</t>
  </si>
  <si>
    <t>Workout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</si>
</sst>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\ \x_);\(#,##0.0\ \x\)"/>
  </numFmts>
  <fonts count="35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085393"/>
      <name val="Calibri"/>
      <family val="2"/>
      <scheme val="min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4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5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68" fontId="0" fillId="0" borderId="0" xfId="0" applyNumberFormat="1" applyAlignment="1">
      <alignment horizontal="center"/>
    </xf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1" applyFont="1" applyAlignment="1">
      <alignment vertical="top"/>
    </xf>
    <xf numFmtId="0" fontId="3" fillId="5" borderId="12" xfId="61" applyFont="1" applyAlignment="1">
      <alignment horizontal="center" vertical="top"/>
    </xf>
    <xf numFmtId="0" fontId="2" fillId="5" borderId="12" xfId="61" applyFont="1" applyAlignment="1"/>
    <xf numFmtId="0" fontId="5" fillId="5" borderId="12" xfId="61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1" applyFont="1" applyAlignment="1"/>
    <xf numFmtId="0" fontId="2" fillId="5" borderId="12" xfId="61" applyFont="1" applyAlignment="1">
      <alignment horizontal="left"/>
    </xf>
    <xf numFmtId="0" fontId="7" fillId="5" borderId="12" xfId="61" applyFont="1" applyAlignment="1">
      <alignment horizontal="center" vertical="center" wrapText="1"/>
    </xf>
    <xf numFmtId="0" fontId="7" fillId="5" borderId="12" xfId="61" applyFont="1" applyAlignment="1">
      <alignment vertical="center" wrapText="1"/>
    </xf>
    <xf numFmtId="170" fontId="30" fillId="37" borderId="11" xfId="60" applyNumberFormat="1">
      <protection locked="0"/>
    </xf>
    <xf numFmtId="170" fontId="2" fillId="0" borderId="0" xfId="51" applyNumberFormat="1" applyFont="1" applyFill="1" applyAlignment="1"/>
    <xf numFmtId="0" fontId="2" fillId="0" borderId="0" xfId="61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1" applyFont="1" applyAlignment="1"/>
    <xf numFmtId="174" fontId="4" fillId="5" borderId="0" xfId="51" applyNumberFormat="1" applyFont="1" applyAlignment="1">
      <alignment vertical="center"/>
    </xf>
    <xf numFmtId="0" fontId="3" fillId="5" borderId="12" xfId="61" applyFont="1" applyAlignment="1">
      <alignment horizontal="left" vertical="top"/>
    </xf>
    <xf numFmtId="174" fontId="30" fillId="0" borderId="0" xfId="57" applyNumberFormat="1" applyFill="1"/>
    <xf numFmtId="172" fontId="30" fillId="0" borderId="0" xfId="57" applyNumberFormat="1" applyFill="1"/>
    <xf numFmtId="172" fontId="0" fillId="0" borderId="0" xfId="56" applyFont="1" applyFill="1"/>
    <xf numFmtId="174" fontId="33" fillId="0" borderId="0" xfId="0" applyFont="1"/>
    <xf numFmtId="174" fontId="34" fillId="0" borderId="0" xfId="0" applyFont="1"/>
    <xf numFmtId="172" fontId="30" fillId="0" borderId="0" xfId="56" applyFont="1" applyFill="1"/>
    <xf numFmtId="170" fontId="4" fillId="0" borderId="0" xfId="50" applyNumberFormat="1" applyFill="1">
      <alignment horizontal="left" vertical="center"/>
    </xf>
    <xf numFmtId="168" fontId="30" fillId="0" borderId="0" xfId="57" applyNumberFormat="1" applyFill="1" applyAlignment="1">
      <alignment horizontal="center"/>
    </xf>
    <xf numFmtId="172" fontId="0" fillId="0" borderId="0" xfId="56" applyFont="1" applyFill="1" applyAlignment="1">
      <alignment horizontal="right"/>
    </xf>
    <xf numFmtId="171" fontId="30" fillId="0" borderId="0" xfId="57" applyNumberFormat="1" applyFill="1"/>
    <xf numFmtId="174" fontId="0" fillId="0" borderId="0" xfId="0" applyAlignment="1">
      <alignment wrapText="1"/>
    </xf>
    <xf numFmtId="175" fontId="30" fillId="0" borderId="0" xfId="55" applyFont="1" applyFill="1"/>
    <xf numFmtId="172" fontId="30" fillId="37" borderId="11" xfId="60" applyNumberFormat="1">
      <protection locked="0"/>
    </xf>
    <xf numFmtId="174" fontId="30" fillId="0" borderId="0" xfId="57" applyNumberFormat="1" applyFill="1" applyBorder="1"/>
    <xf numFmtId="174" fontId="4" fillId="0" borderId="0" xfId="50" applyNumberFormat="1">
      <alignment horizontal="left" vertical="center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4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1" xr:uid="{00000000-0005-0000-0000-00001A000000}"/>
    <cellStyle name="Blank" xfId="59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2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3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0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7000000}"/>
    <cellStyle name="Output" xfId="16" builtinId="21" hidden="1"/>
    <cellStyle name="Per cent" xfId="6" builtinId="5" hidden="1"/>
    <cellStyle name="Per cent" xfId="56" builtinId="5" customBuiltin="1"/>
    <cellStyle name="Primary Title" xfId="48" xr:uid="{00000000-0005-0000-0000-00003B000000}"/>
    <cellStyle name="Secondary Title" xfId="49" xr:uid="{00000000-0005-0000-0000-00003D000000}"/>
    <cellStyle name="Tertiary Title" xfId="50" xr:uid="{00000000-0005-0000-0000-00003E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215</xdr:row>
      <xdr:rowOff>0</xdr:rowOff>
    </xdr:from>
    <xdr:to>
      <xdr:col>4</xdr:col>
      <xdr:colOff>762976</xdr:colOff>
      <xdr:row>235</xdr:row>
      <xdr:rowOff>105321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9E91FE-F208-4548-984B-2CFEBB97E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3398163"/>
          <a:ext cx="6992326" cy="3915321"/>
        </a:xfrm>
        <a:prstGeom prst="rect">
          <a:avLst/>
        </a:prstGeom>
      </xdr:spPr>
    </xdr:pic>
    <xdr:clientData/>
  </xdr:twoCellAnchor>
  <xdr:twoCellAnchor editAs="oneCell">
    <xdr:from>
      <xdr:col>1</xdr:col>
      <xdr:colOff>23811</xdr:colOff>
      <xdr:row>235</xdr:row>
      <xdr:rowOff>119062</xdr:rowOff>
    </xdr:from>
    <xdr:to>
      <xdr:col>5</xdr:col>
      <xdr:colOff>69928</xdr:colOff>
      <xdr:row>265</xdr:row>
      <xdr:rowOff>181780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1E8D66-E1FD-467D-9615-6E3262529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1" y="31899225"/>
          <a:ext cx="7259063" cy="5772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sqref="A1:N1"/>
    </sheetView>
  </sheetViews>
  <sheetFormatPr defaultColWidth="9.06640625" defaultRowHeight="14.25" x14ac:dyDescent="0.45"/>
  <cols>
    <col min="1" max="1" width="9.796875" customWidth="1"/>
    <col min="2" max="13" width="9.265625" customWidth="1"/>
    <col min="14" max="14" width="9.796875" customWidth="1"/>
    <col min="15" max="26" width="9.06640625" customWidth="1"/>
  </cols>
  <sheetData>
    <row r="1" spans="1:14" s="34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9" t="s">
        <v>11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2025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06640625" defaultRowHeight="14.25" x14ac:dyDescent="0.45"/>
  <cols>
    <col min="1" max="1" width="1.33203125" customWidth="1"/>
    <col min="2" max="2" width="2.796875" customWidth="1"/>
    <col min="3" max="3" width="13.265625" customWidth="1"/>
    <col min="4" max="4" width="2.796875" customWidth="1"/>
    <col min="5" max="7" width="1.33203125" customWidth="1"/>
    <col min="8" max="8" width="2.796875" customWidth="1"/>
    <col min="9" max="9" width="42.73046875" customWidth="1"/>
    <col min="10" max="11" width="1.33203125" customWidth="1"/>
    <col min="12" max="12" width="15.59765625" bestFit="1" customWidth="1"/>
    <col min="13" max="14" width="1.33203125" customWidth="1"/>
    <col min="15" max="15" width="2.796875" customWidth="1"/>
    <col min="16" max="16" width="32.59765625" customWidth="1"/>
    <col min="17" max="17" width="2.796875" customWidth="1"/>
    <col min="18" max="18" width="1.33203125" customWidth="1"/>
    <col min="23" max="23" width="17.73046875" bestFit="1" customWidth="1"/>
  </cols>
  <sheetData>
    <row r="1" spans="1:18" s="34" customFormat="1" ht="45" customHeight="1" x14ac:dyDescent="0.85">
      <c r="A1" s="14" t="str">
        <f>Welcome!A2</f>
        <v>Advanced Valuation</v>
      </c>
      <c r="B1" s="14"/>
      <c r="C1" s="14"/>
      <c r="D1" s="14"/>
      <c r="E1" s="14"/>
      <c r="F1" s="14"/>
      <c r="G1" s="14"/>
      <c r="H1" s="14"/>
      <c r="I1" s="14"/>
      <c r="J1" s="7"/>
      <c r="K1" s="7"/>
      <c r="L1" s="7"/>
      <c r="M1" s="7"/>
      <c r="N1" s="7"/>
      <c r="O1" s="7"/>
      <c r="P1" s="7"/>
      <c r="Q1" s="7"/>
      <c r="R1" s="7"/>
    </row>
    <row r="2" spans="1:18" s="35" customFormat="1" ht="30" customHeight="1" x14ac:dyDescent="0.65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8"/>
      <c r="K2" s="8"/>
      <c r="L2" s="8"/>
      <c r="M2" s="8"/>
      <c r="N2" s="8"/>
      <c r="O2" s="8"/>
      <c r="P2" s="8"/>
      <c r="Q2" s="8"/>
      <c r="R2" s="8"/>
    </row>
    <row r="3" spans="1:18" s="3" customFormat="1" ht="7.5" customHeight="1" x14ac:dyDescent="0.45"/>
    <row r="4" spans="1:18" s="3" customFormat="1" ht="22.5" customHeight="1" x14ac:dyDescent="0.45">
      <c r="A4" s="2"/>
      <c r="B4" s="82" t="s">
        <v>0</v>
      </c>
      <c r="C4" s="82"/>
      <c r="D4" s="82"/>
      <c r="E4" s="82"/>
      <c r="F4" s="82"/>
      <c r="G4" s="82"/>
      <c r="H4" s="82"/>
      <c r="I4" s="82"/>
      <c r="K4" s="2"/>
      <c r="L4" s="82" t="s">
        <v>2</v>
      </c>
      <c r="M4" s="82"/>
      <c r="N4" s="82"/>
      <c r="O4" s="82"/>
      <c r="P4" s="82"/>
      <c r="Q4" s="40"/>
      <c r="R4" s="40"/>
    </row>
    <row r="5" spans="1:18" s="3" customFormat="1" ht="15" customHeight="1" x14ac:dyDescent="0.45">
      <c r="A5" s="17"/>
      <c r="B5" s="9" t="s">
        <v>1</v>
      </c>
      <c r="C5" s="55" t="s">
        <v>142</v>
      </c>
      <c r="D5" s="18"/>
      <c r="E5" s="18"/>
      <c r="F5" s="18"/>
      <c r="G5" s="18"/>
      <c r="H5" s="18"/>
      <c r="I5" s="18"/>
      <c r="K5" s="2"/>
      <c r="L5" s="10" t="s">
        <v>3</v>
      </c>
      <c r="M5" s="10"/>
      <c r="N5" s="84" t="s">
        <v>9</v>
      </c>
      <c r="O5" s="84"/>
      <c r="P5" s="84"/>
      <c r="Q5" s="84"/>
      <c r="R5" s="40"/>
    </row>
    <row r="6" spans="1:18" s="3" customFormat="1" ht="15" customHeight="1" x14ac:dyDescent="0.45">
      <c r="A6" s="4"/>
      <c r="B6" s="9" t="s">
        <v>1</v>
      </c>
      <c r="C6" s="55" t="s">
        <v>129</v>
      </c>
      <c r="D6" s="18"/>
      <c r="E6" s="18"/>
      <c r="F6" s="18"/>
      <c r="G6" s="18"/>
      <c r="H6" s="18"/>
      <c r="I6" s="18"/>
      <c r="K6" s="17"/>
      <c r="L6" s="10" t="s">
        <v>4</v>
      </c>
      <c r="M6" s="10"/>
      <c r="N6" s="85">
        <v>44196</v>
      </c>
      <c r="O6" s="85"/>
      <c r="P6" s="85"/>
      <c r="Q6" s="85"/>
      <c r="R6" s="40"/>
    </row>
    <row r="7" spans="1:18" s="3" customFormat="1" ht="15" customHeight="1" x14ac:dyDescent="0.45">
      <c r="A7" s="18"/>
      <c r="B7" s="9" t="s">
        <v>1</v>
      </c>
      <c r="C7" s="18" t="s">
        <v>130</v>
      </c>
      <c r="D7" s="18"/>
      <c r="E7" s="18"/>
      <c r="F7" s="18"/>
      <c r="G7" s="18"/>
      <c r="H7" s="18"/>
      <c r="I7" s="18"/>
      <c r="K7" s="4"/>
      <c r="L7" s="10" t="s">
        <v>5</v>
      </c>
      <c r="M7" s="10"/>
      <c r="N7" s="84"/>
      <c r="O7" s="84"/>
      <c r="P7" s="84"/>
      <c r="Q7" s="84"/>
      <c r="R7" s="40"/>
    </row>
    <row r="8" spans="1:18" s="3" customFormat="1" ht="15" customHeight="1" x14ac:dyDescent="0.45">
      <c r="A8" s="18"/>
      <c r="B8" s="9" t="s">
        <v>1</v>
      </c>
      <c r="C8" s="18" t="s">
        <v>143</v>
      </c>
      <c r="D8" s="18"/>
      <c r="E8" s="18"/>
      <c r="F8" s="18"/>
      <c r="G8" s="18"/>
      <c r="H8" s="18"/>
      <c r="I8" s="18"/>
      <c r="K8" s="18"/>
      <c r="L8" s="10" t="s">
        <v>6</v>
      </c>
      <c r="M8" s="10"/>
      <c r="N8" s="84"/>
      <c r="O8" s="84"/>
      <c r="P8" s="84"/>
      <c r="Q8" s="84"/>
      <c r="R8" s="40"/>
    </row>
    <row r="9" spans="1:18" s="3" customFormat="1" ht="15" customHeight="1" x14ac:dyDescent="0.45">
      <c r="A9" s="41"/>
      <c r="B9" s="9"/>
      <c r="C9" s="18"/>
      <c r="D9" s="41"/>
      <c r="E9" s="41"/>
      <c r="F9" s="41"/>
      <c r="G9" s="41"/>
      <c r="H9" s="41"/>
      <c r="I9" s="41"/>
      <c r="K9" s="18"/>
      <c r="L9" s="10" t="s">
        <v>7</v>
      </c>
      <c r="M9" s="10"/>
      <c r="N9" s="84" t="s">
        <v>10</v>
      </c>
      <c r="O9" s="84"/>
      <c r="P9" s="84"/>
      <c r="Q9" s="84"/>
      <c r="R9" s="40"/>
    </row>
    <row r="10" spans="1:18" s="3" customFormat="1" ht="15" customHeight="1" x14ac:dyDescent="0.45">
      <c r="A10" s="39"/>
      <c r="B10" s="9"/>
      <c r="C10" s="18"/>
      <c r="D10" s="39"/>
      <c r="E10" s="39"/>
      <c r="F10" s="39"/>
      <c r="G10" s="39"/>
      <c r="H10" s="39"/>
      <c r="I10" s="39"/>
      <c r="K10" s="18"/>
      <c r="L10" s="10" t="s">
        <v>8</v>
      </c>
      <c r="M10" s="10"/>
      <c r="N10" s="86">
        <v>0</v>
      </c>
      <c r="O10" s="86"/>
      <c r="P10" s="86"/>
      <c r="Q10" s="86"/>
      <c r="R10" s="47"/>
    </row>
    <row r="11" spans="1:18" s="3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5"/>
      <c r="L11" s="59"/>
      <c r="M11" s="59"/>
      <c r="N11" s="48"/>
      <c r="O11" s="49"/>
      <c r="P11" s="49"/>
      <c r="Q11" s="50"/>
      <c r="R11" s="51"/>
    </row>
    <row r="12" spans="1:18" s="3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3" customFormat="1" ht="22.5" customHeight="1" x14ac:dyDescent="0.45">
      <c r="A13" s="55"/>
      <c r="B13" s="83" t="s">
        <v>17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2"/>
      <c r="O13" s="82" t="s">
        <v>12</v>
      </c>
      <c r="P13" s="82"/>
      <c r="Q13" s="82"/>
      <c r="R13" s="58"/>
    </row>
    <row r="14" spans="1:18" s="3" customFormat="1" ht="15" customHeight="1" x14ac:dyDescent="0.45">
      <c r="A14" s="56"/>
      <c r="B14" s="81" t="s">
        <v>18</v>
      </c>
      <c r="C14" s="81"/>
      <c r="D14" s="81" t="s">
        <v>19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3" customFormat="1" ht="15" customHeight="1" x14ac:dyDescent="0.45">
      <c r="A15" s="56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N15" s="4"/>
      <c r="O15" s="27"/>
      <c r="P15" s="52" t="s">
        <v>13</v>
      </c>
      <c r="Q15" s="22"/>
      <c r="R15" s="56"/>
    </row>
    <row r="16" spans="1:18" s="3" customFormat="1" ht="15" customHeight="1" x14ac:dyDescent="0.4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14</v>
      </c>
      <c r="Q16" s="22"/>
      <c r="R16" s="56"/>
    </row>
    <row r="17" spans="1:18" s="3" customFormat="1" ht="15" customHeight="1" x14ac:dyDescent="0.4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15</v>
      </c>
      <c r="Q17" s="22"/>
      <c r="R17" s="56"/>
    </row>
    <row r="18" spans="1:18" s="3" customFormat="1" ht="15" customHeight="1" x14ac:dyDescent="0.4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98"/>
  <sheetViews>
    <sheetView zoomScaleNormal="100" zoomScaleSheetLayoutView="85" workbookViewId="0"/>
  </sheetViews>
  <sheetFormatPr defaultColWidth="12.59765625" defaultRowHeight="15" customHeight="1" x14ac:dyDescent="0.45"/>
  <cols>
    <col min="1" max="1" width="1.59765625" style="16" customWidth="1"/>
    <col min="2" max="2" width="49.86328125" bestFit="1" customWidth="1"/>
    <col min="3" max="3" width="16.796875" customWidth="1"/>
    <col min="4" max="4" width="20.59765625" customWidth="1"/>
    <col min="5" max="9" width="13.59765625" customWidth="1"/>
    <col min="10" max="10" width="12.59765625" customWidth="1"/>
    <col min="11" max="11" width="20.33203125" customWidth="1"/>
    <col min="12" max="42" width="12.59765625" customWidth="1"/>
  </cols>
  <sheetData>
    <row r="1" spans="1:16" s="46" customFormat="1" ht="45" customHeight="1" x14ac:dyDescent="0.85">
      <c r="A1" s="6" t="str">
        <f>Info!A1</f>
        <v>Advanced Valuation</v>
      </c>
      <c r="B1" s="11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35" customFormat="1" ht="30" customHeight="1" x14ac:dyDescent="0.65">
      <c r="A2" s="15"/>
      <c r="B2" s="8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" customHeight="1" x14ac:dyDescent="0.45">
      <c r="A3" s="74"/>
    </row>
    <row r="4" spans="1:16" ht="15" customHeight="1" x14ac:dyDescent="0.45">
      <c r="A4" s="74" t="s">
        <v>22</v>
      </c>
    </row>
    <row r="5" spans="1:16" ht="15" customHeight="1" x14ac:dyDescent="0.45">
      <c r="A5" s="74"/>
      <c r="B5" t="s">
        <v>144</v>
      </c>
      <c r="C5" t="s">
        <v>145</v>
      </c>
    </row>
    <row r="6" spans="1:16" ht="15" customHeight="1" x14ac:dyDescent="0.45">
      <c r="A6" s="74"/>
      <c r="B6" t="s">
        <v>146</v>
      </c>
      <c r="C6" t="s">
        <v>147</v>
      </c>
    </row>
    <row r="7" spans="1:16" ht="15" customHeight="1" x14ac:dyDescent="0.45">
      <c r="A7" s="74"/>
      <c r="B7" t="s">
        <v>148</v>
      </c>
    </row>
    <row r="8" spans="1:16" ht="15" customHeight="1" x14ac:dyDescent="0.45">
      <c r="A8" s="74"/>
    </row>
    <row r="9" spans="1:16" ht="15" customHeight="1" x14ac:dyDescent="0.45">
      <c r="A9" s="74"/>
      <c r="B9" t="s">
        <v>149</v>
      </c>
      <c r="C9" s="60">
        <v>1000</v>
      </c>
    </row>
    <row r="10" spans="1:16" ht="15" customHeight="1" x14ac:dyDescent="0.45">
      <c r="A10" s="74"/>
      <c r="B10" t="s">
        <v>150</v>
      </c>
      <c r="C10" s="60">
        <v>100</v>
      </c>
    </row>
    <row r="11" spans="1:16" ht="15" customHeight="1" x14ac:dyDescent="0.45">
      <c r="A11" s="74"/>
      <c r="B11" t="s">
        <v>151</v>
      </c>
      <c r="C11" s="60">
        <v>50</v>
      </c>
    </row>
    <row r="12" spans="1:16" ht="15" customHeight="1" x14ac:dyDescent="0.45">
      <c r="A12" s="74"/>
      <c r="B12" t="s">
        <v>152</v>
      </c>
      <c r="C12" s="60">
        <v>-60</v>
      </c>
    </row>
    <row r="13" spans="1:16" ht="15" customHeight="1" x14ac:dyDescent="0.45">
      <c r="A13" s="74"/>
      <c r="B13" t="s">
        <v>153</v>
      </c>
      <c r="C13" s="60">
        <v>-20</v>
      </c>
    </row>
    <row r="14" spans="1:16" ht="15" customHeight="1" x14ac:dyDescent="0.45">
      <c r="A14" s="74"/>
      <c r="B14" t="s">
        <v>154</v>
      </c>
      <c r="C14" s="61">
        <v>0.03</v>
      </c>
    </row>
    <row r="15" spans="1:16" ht="15" customHeight="1" x14ac:dyDescent="0.45">
      <c r="A15" s="74"/>
      <c r="B15" t="s">
        <v>33</v>
      </c>
      <c r="C15" s="61">
        <v>0.08</v>
      </c>
    </row>
    <row r="16" spans="1:16" ht="15" customHeight="1" x14ac:dyDescent="0.45">
      <c r="A16" s="74"/>
    </row>
    <row r="17" spans="1:3" ht="15" customHeight="1" x14ac:dyDescent="0.45">
      <c r="A17" s="74"/>
      <c r="B17" t="s">
        <v>150</v>
      </c>
    </row>
    <row r="18" spans="1:3" ht="15" customHeight="1" x14ac:dyDescent="0.45">
      <c r="A18" s="74"/>
      <c r="B18" t="s">
        <v>155</v>
      </c>
    </row>
    <row r="19" spans="1:3" ht="15" customHeight="1" x14ac:dyDescent="0.45">
      <c r="A19" s="74"/>
      <c r="B19" t="s">
        <v>156</v>
      </c>
    </row>
    <row r="20" spans="1:3" ht="15" customHeight="1" x14ac:dyDescent="0.45">
      <c r="A20" s="74"/>
      <c r="B20" t="s">
        <v>153</v>
      </c>
    </row>
    <row r="21" spans="1:3" ht="15" customHeight="1" x14ac:dyDescent="0.45">
      <c r="A21" s="74"/>
      <c r="B21" t="s">
        <v>157</v>
      </c>
    </row>
    <row r="22" spans="1:3" ht="15" customHeight="1" x14ac:dyDescent="0.45">
      <c r="A22" s="74"/>
    </row>
    <row r="23" spans="1:3" ht="15" customHeight="1" x14ac:dyDescent="0.45">
      <c r="A23" s="74"/>
      <c r="B23" t="s">
        <v>158</v>
      </c>
      <c r="C23" s="62"/>
    </row>
    <row r="24" spans="1:3" ht="15" customHeight="1" x14ac:dyDescent="0.45">
      <c r="A24" s="74"/>
    </row>
    <row r="25" spans="1:3" ht="15" customHeight="1" x14ac:dyDescent="0.45">
      <c r="A25" s="74"/>
      <c r="B25" t="s">
        <v>39</v>
      </c>
    </row>
    <row r="26" spans="1:3" ht="15" customHeight="1" x14ac:dyDescent="0.45">
      <c r="A26" s="74"/>
    </row>
    <row r="27" spans="1:3" ht="15" customHeight="1" x14ac:dyDescent="0.45">
      <c r="A27" s="74"/>
    </row>
    <row r="28" spans="1:3" ht="15" customHeight="1" x14ac:dyDescent="0.45">
      <c r="A28" s="74"/>
    </row>
    <row r="29" spans="1:3" ht="15" customHeight="1" x14ac:dyDescent="0.45">
      <c r="A29" s="74" t="s">
        <v>23</v>
      </c>
    </row>
    <row r="30" spans="1:3" ht="15" customHeight="1" x14ac:dyDescent="0.45">
      <c r="A30" s="74"/>
      <c r="B30" t="s">
        <v>162</v>
      </c>
      <c r="C30" t="s">
        <v>147</v>
      </c>
    </row>
    <row r="31" spans="1:3" ht="15" customHeight="1" x14ac:dyDescent="0.45">
      <c r="A31" s="74"/>
      <c r="B31" t="s">
        <v>146</v>
      </c>
      <c r="C31" t="s">
        <v>161</v>
      </c>
    </row>
    <row r="32" spans="1:3" ht="15" customHeight="1" x14ac:dyDescent="0.45">
      <c r="A32" s="74"/>
      <c r="B32" t="s">
        <v>148</v>
      </c>
    </row>
    <row r="33" spans="1:3" ht="15" customHeight="1" x14ac:dyDescent="0.45">
      <c r="A33" s="74"/>
    </row>
    <row r="34" spans="1:3" ht="15" customHeight="1" x14ac:dyDescent="0.45">
      <c r="A34" s="74"/>
      <c r="B34" t="s">
        <v>160</v>
      </c>
    </row>
    <row r="35" spans="1:3" ht="15" customHeight="1" x14ac:dyDescent="0.45">
      <c r="A35" s="74"/>
    </row>
    <row r="36" spans="1:3" ht="15" customHeight="1" x14ac:dyDescent="0.45">
      <c r="A36" s="74"/>
      <c r="B36" t="s">
        <v>149</v>
      </c>
      <c r="C36" s="60">
        <v>1000</v>
      </c>
    </row>
    <row r="37" spans="1:3" ht="15" customHeight="1" x14ac:dyDescent="0.45">
      <c r="A37" s="74"/>
      <c r="B37" t="s">
        <v>150</v>
      </c>
      <c r="C37" s="60">
        <v>100</v>
      </c>
    </row>
    <row r="38" spans="1:3" ht="15" customHeight="1" x14ac:dyDescent="0.45">
      <c r="A38" s="74"/>
      <c r="B38" t="s">
        <v>151</v>
      </c>
      <c r="C38" s="60">
        <v>50</v>
      </c>
    </row>
    <row r="39" spans="1:3" ht="15" customHeight="1" x14ac:dyDescent="0.45">
      <c r="A39" s="74"/>
      <c r="B39" t="s">
        <v>152</v>
      </c>
      <c r="C39" s="60">
        <v>-60</v>
      </c>
    </row>
    <row r="40" spans="1:3" ht="15" customHeight="1" x14ac:dyDescent="0.45">
      <c r="A40" s="74"/>
      <c r="B40" t="s">
        <v>153</v>
      </c>
      <c r="C40" s="60">
        <v>-20</v>
      </c>
    </row>
    <row r="41" spans="1:3" ht="15" customHeight="1" x14ac:dyDescent="0.45">
      <c r="A41" s="74"/>
      <c r="B41" t="s">
        <v>154</v>
      </c>
      <c r="C41" s="61">
        <v>0.03</v>
      </c>
    </row>
    <row r="42" spans="1:3" ht="15" customHeight="1" x14ac:dyDescent="0.45">
      <c r="A42" s="74"/>
      <c r="B42" t="s">
        <v>33</v>
      </c>
      <c r="C42" s="61">
        <v>0.08</v>
      </c>
    </row>
    <row r="43" spans="1:3" ht="15" customHeight="1" x14ac:dyDescent="0.45">
      <c r="A43" s="74"/>
    </row>
    <row r="44" spans="1:3" ht="15" customHeight="1" x14ac:dyDescent="0.45">
      <c r="A44" s="74"/>
      <c r="B44" t="s">
        <v>150</v>
      </c>
    </row>
    <row r="45" spans="1:3" ht="15" customHeight="1" x14ac:dyDescent="0.45">
      <c r="A45" s="74"/>
      <c r="B45" t="s">
        <v>155</v>
      </c>
    </row>
    <row r="46" spans="1:3" ht="15" customHeight="1" x14ac:dyDescent="0.45">
      <c r="A46" s="74"/>
      <c r="B46" t="s">
        <v>156</v>
      </c>
    </row>
    <row r="47" spans="1:3" ht="15" customHeight="1" x14ac:dyDescent="0.45">
      <c r="A47" s="74"/>
      <c r="B47" t="s">
        <v>153</v>
      </c>
    </row>
    <row r="48" spans="1:3" ht="15" customHeight="1" x14ac:dyDescent="0.45">
      <c r="A48" s="74"/>
      <c r="B48" t="s">
        <v>157</v>
      </c>
    </row>
    <row r="49" spans="1:7" ht="15" customHeight="1" x14ac:dyDescent="0.45">
      <c r="A49" s="74"/>
    </row>
    <row r="50" spans="1:7" ht="15" customHeight="1" x14ac:dyDescent="0.45">
      <c r="A50" s="74"/>
      <c r="B50" t="s">
        <v>163</v>
      </c>
      <c r="C50" s="62"/>
    </row>
    <row r="51" spans="1:7" ht="15" customHeight="1" x14ac:dyDescent="0.45">
      <c r="A51" s="74"/>
    </row>
    <row r="52" spans="1:7" ht="15" customHeight="1" x14ac:dyDescent="0.45">
      <c r="A52" s="74"/>
      <c r="B52" t="s">
        <v>159</v>
      </c>
      <c r="C52" s="62"/>
    </row>
    <row r="53" spans="1:7" ht="15" customHeight="1" x14ac:dyDescent="0.45">
      <c r="A53" s="74"/>
    </row>
    <row r="54" spans="1:7" ht="15" customHeight="1" x14ac:dyDescent="0.45">
      <c r="A54" s="74"/>
      <c r="B54" t="s">
        <v>39</v>
      </c>
    </row>
    <row r="55" spans="1:7" ht="15" customHeight="1" x14ac:dyDescent="0.45">
      <c r="A55" s="74"/>
    </row>
    <row r="56" spans="1:7" ht="15" customHeight="1" x14ac:dyDescent="0.45">
      <c r="A56" s="74"/>
    </row>
    <row r="57" spans="1:7" ht="15" customHeight="1" x14ac:dyDescent="0.45">
      <c r="A57" s="74"/>
    </row>
    <row r="58" spans="1:7" ht="15" customHeight="1" x14ac:dyDescent="0.45">
      <c r="A58" s="74"/>
    </row>
    <row r="59" spans="1:7" ht="15" customHeight="1" x14ac:dyDescent="0.45">
      <c r="A59" s="74"/>
    </row>
    <row r="60" spans="1:7" ht="15" customHeight="1" x14ac:dyDescent="0.45">
      <c r="A60" s="16" t="s">
        <v>24</v>
      </c>
    </row>
    <row r="61" spans="1:7" ht="15" customHeight="1" x14ac:dyDescent="0.45">
      <c r="A61" s="74"/>
      <c r="B61" t="s">
        <v>132</v>
      </c>
      <c r="C61" s="70"/>
      <c r="D61" s="70"/>
      <c r="E61" s="70"/>
      <c r="F61" s="70"/>
      <c r="G61" s="70"/>
    </row>
    <row r="62" spans="1:7" ht="15" customHeight="1" x14ac:dyDescent="0.45">
      <c r="A62" s="74"/>
      <c r="C62" s="70"/>
      <c r="D62" s="70"/>
      <c r="E62" s="70"/>
      <c r="F62" s="70"/>
      <c r="G62" s="70"/>
    </row>
    <row r="63" spans="1:7" ht="15" customHeight="1" x14ac:dyDescent="0.45">
      <c r="A63" s="74"/>
      <c r="B63" t="s">
        <v>32</v>
      </c>
      <c r="C63" s="72">
        <v>0.05</v>
      </c>
      <c r="E63" s="70"/>
      <c r="F63" s="70"/>
      <c r="G63" s="70"/>
    </row>
    <row r="64" spans="1:7" ht="15" customHeight="1" x14ac:dyDescent="0.45">
      <c r="A64" s="74"/>
      <c r="B64" t="s">
        <v>33</v>
      </c>
      <c r="C64" s="72">
        <v>0.1</v>
      </c>
      <c r="E64" s="70"/>
      <c r="F64" s="70"/>
      <c r="G64" s="70"/>
    </row>
    <row r="65" spans="1:7" ht="15" customHeight="1" x14ac:dyDescent="0.45">
      <c r="A65" s="74"/>
      <c r="C65" s="73"/>
      <c r="E65" s="70"/>
      <c r="F65" s="70"/>
      <c r="G65" s="70"/>
    </row>
    <row r="66" spans="1:7" ht="15" customHeight="1" x14ac:dyDescent="0.45">
      <c r="A66" s="74"/>
      <c r="B66" t="s">
        <v>133</v>
      </c>
      <c r="C66" s="73">
        <v>200</v>
      </c>
      <c r="E66" s="70"/>
      <c r="F66" s="70"/>
      <c r="G66" s="70"/>
    </row>
    <row r="67" spans="1:7" ht="15" customHeight="1" x14ac:dyDescent="0.45">
      <c r="A67" s="74"/>
      <c r="B67" t="s">
        <v>134</v>
      </c>
      <c r="C67" s="73">
        <v>190</v>
      </c>
      <c r="E67" s="70"/>
      <c r="F67" s="70"/>
      <c r="G67" s="70"/>
    </row>
    <row r="68" spans="1:7" ht="15" customHeight="1" x14ac:dyDescent="0.45">
      <c r="A68" s="74"/>
      <c r="B68" t="s">
        <v>135</v>
      </c>
      <c r="C68" s="72">
        <v>0.1</v>
      </c>
      <c r="E68" s="70"/>
      <c r="F68" s="70"/>
      <c r="G68" s="70"/>
    </row>
    <row r="69" spans="1:7" ht="15" customHeight="1" x14ac:dyDescent="0.45">
      <c r="A69" s="74"/>
      <c r="C69" s="73"/>
      <c r="E69" s="70"/>
      <c r="F69" s="70"/>
      <c r="G69" s="70"/>
    </row>
    <row r="70" spans="1:7" ht="15" customHeight="1" x14ac:dyDescent="0.45">
      <c r="A70" s="74"/>
      <c r="B70" t="s">
        <v>136</v>
      </c>
      <c r="E70" s="70"/>
      <c r="F70" s="70"/>
      <c r="G70" s="70"/>
    </row>
    <row r="71" spans="1:7" ht="15" customHeight="1" x14ac:dyDescent="0.45">
      <c r="A71" s="74"/>
      <c r="E71" s="70"/>
      <c r="F71" s="70"/>
      <c r="G71" s="70"/>
    </row>
    <row r="72" spans="1:7" ht="15" customHeight="1" x14ac:dyDescent="0.45">
      <c r="B72" t="s">
        <v>137</v>
      </c>
      <c r="F72" s="64"/>
    </row>
    <row r="73" spans="1:7" ht="15" customHeight="1" x14ac:dyDescent="0.45">
      <c r="F73" s="64"/>
    </row>
    <row r="74" spans="1:7" ht="15" customHeight="1" x14ac:dyDescent="0.45">
      <c r="B74" t="s">
        <v>138</v>
      </c>
      <c r="F74" s="64"/>
    </row>
    <row r="75" spans="1:7" ht="15" customHeight="1" x14ac:dyDescent="0.45">
      <c r="B75" t="s">
        <v>139</v>
      </c>
      <c r="F75" s="64"/>
    </row>
    <row r="76" spans="1:7" ht="15" customHeight="1" x14ac:dyDescent="0.45">
      <c r="B76" t="s">
        <v>140</v>
      </c>
      <c r="C76" s="62"/>
      <c r="F76" s="64"/>
    </row>
    <row r="77" spans="1:7" ht="15" customHeight="1" x14ac:dyDescent="0.45">
      <c r="C77" s="62"/>
      <c r="F77" s="64"/>
    </row>
    <row r="78" spans="1:7" ht="15" customHeight="1" x14ac:dyDescent="0.45">
      <c r="A78" s="16" t="s">
        <v>25</v>
      </c>
    </row>
    <row r="79" spans="1:7" ht="15" customHeight="1" x14ac:dyDescent="0.45">
      <c r="A79" s="74"/>
      <c r="B79" t="s">
        <v>42</v>
      </c>
    </row>
    <row r="80" spans="1:7" ht="15" customHeight="1" x14ac:dyDescent="0.45">
      <c r="A80" s="74"/>
      <c r="B80" t="s">
        <v>118</v>
      </c>
    </row>
    <row r="81" spans="1:6" ht="15" customHeight="1" x14ac:dyDescent="0.45">
      <c r="A81" s="74"/>
    </row>
    <row r="82" spans="1:6" ht="15" customHeight="1" x14ac:dyDescent="0.45">
      <c r="A82" s="74"/>
      <c r="B82" t="s">
        <v>31</v>
      </c>
      <c r="C82" s="67">
        <v>44742</v>
      </c>
    </row>
    <row r="83" spans="1:6" ht="15" customHeight="1" x14ac:dyDescent="0.45">
      <c r="A83" s="74"/>
      <c r="B83" t="s">
        <v>32</v>
      </c>
      <c r="C83" s="61">
        <v>0.03</v>
      </c>
    </row>
    <row r="84" spans="1:6" ht="15" customHeight="1" x14ac:dyDescent="0.45">
      <c r="A84" s="74"/>
      <c r="B84" t="s">
        <v>33</v>
      </c>
      <c r="C84" s="61">
        <v>0.08</v>
      </c>
    </row>
    <row r="85" spans="1:6" ht="15" customHeight="1" x14ac:dyDescent="0.45">
      <c r="A85" s="74"/>
    </row>
    <row r="86" spans="1:6" ht="15" customHeight="1" x14ac:dyDescent="0.45">
      <c r="A86" s="74"/>
      <c r="C86" s="12">
        <v>44926</v>
      </c>
      <c r="D86" s="12">
        <f>EDATE(C86,12)</f>
        <v>45291</v>
      </c>
      <c r="E86" s="12">
        <f t="shared" ref="E86:F86" si="0">EDATE(D86,12)</f>
        <v>45657</v>
      </c>
      <c r="F86" s="12">
        <f t="shared" si="0"/>
        <v>46022</v>
      </c>
    </row>
    <row r="87" spans="1:6" ht="15" customHeight="1" x14ac:dyDescent="0.45">
      <c r="A87" s="74"/>
      <c r="B87" t="s">
        <v>30</v>
      </c>
      <c r="C87" s="60">
        <v>1056.0999999999999</v>
      </c>
      <c r="D87" s="60">
        <v>1108.8</v>
      </c>
      <c r="E87" s="60">
        <v>1164.2</v>
      </c>
      <c r="F87" s="60">
        <v>1222.5</v>
      </c>
    </row>
    <row r="88" spans="1:6" ht="15" customHeight="1" x14ac:dyDescent="0.45">
      <c r="A88" s="74"/>
    </row>
    <row r="89" spans="1:6" ht="15" customHeight="1" x14ac:dyDescent="0.45">
      <c r="A89" s="74"/>
      <c r="B89" t="s">
        <v>34</v>
      </c>
      <c r="C89" s="1"/>
      <c r="D89" s="1"/>
      <c r="E89" s="1"/>
      <c r="F89" s="1"/>
    </row>
    <row r="90" spans="1:6" ht="15" customHeight="1" x14ac:dyDescent="0.45">
      <c r="A90" s="74"/>
      <c r="B90" t="s">
        <v>35</v>
      </c>
    </row>
    <row r="91" spans="1:6" ht="15" customHeight="1" x14ac:dyDescent="0.45">
      <c r="A91" s="74"/>
      <c r="B91" t="s">
        <v>37</v>
      </c>
    </row>
    <row r="92" spans="1:6" ht="15" customHeight="1" x14ac:dyDescent="0.45">
      <c r="A92" s="74"/>
      <c r="B92" t="s">
        <v>36</v>
      </c>
      <c r="C92" s="62"/>
      <c r="D92" s="62"/>
      <c r="E92" s="62"/>
      <c r="F92" s="62"/>
    </row>
    <row r="93" spans="1:6" ht="15" customHeight="1" x14ac:dyDescent="0.45">
      <c r="A93" s="74"/>
      <c r="B93" t="s">
        <v>131</v>
      </c>
    </row>
    <row r="94" spans="1:6" ht="15" customHeight="1" x14ac:dyDescent="0.45">
      <c r="A94" s="74"/>
      <c r="B94" t="s">
        <v>39</v>
      </c>
    </row>
    <row r="95" spans="1:6" ht="15" customHeight="1" x14ac:dyDescent="0.45">
      <c r="A95" s="74"/>
    </row>
    <row r="96" spans="1:6" ht="15" customHeight="1" x14ac:dyDescent="0.45">
      <c r="A96" s="74"/>
      <c r="B96" t="s">
        <v>38</v>
      </c>
    </row>
    <row r="97" spans="1:6" ht="15" customHeight="1" x14ac:dyDescent="0.45">
      <c r="A97" s="74"/>
    </row>
    <row r="98" spans="1:6" ht="15" customHeight="1" x14ac:dyDescent="0.45">
      <c r="A98" s="74"/>
      <c r="B98" t="s">
        <v>40</v>
      </c>
    </row>
    <row r="99" spans="1:6" ht="15" customHeight="1" x14ac:dyDescent="0.45">
      <c r="A99" s="74"/>
      <c r="B99" t="s">
        <v>41</v>
      </c>
    </row>
    <row r="100" spans="1:6" ht="15" customHeight="1" x14ac:dyDescent="0.45">
      <c r="A100" s="74"/>
    </row>
    <row r="101" spans="1:6" ht="15" customHeight="1" x14ac:dyDescent="0.45">
      <c r="A101" s="16" t="s">
        <v>26</v>
      </c>
    </row>
    <row r="102" spans="1:6" ht="15" customHeight="1" x14ac:dyDescent="0.45">
      <c r="A102"/>
      <c r="B102" t="s">
        <v>119</v>
      </c>
    </row>
    <row r="103" spans="1:6" ht="15" customHeight="1" x14ac:dyDescent="0.45">
      <c r="A103"/>
      <c r="B103" t="s">
        <v>117</v>
      </c>
    </row>
    <row r="104" spans="1:6" ht="15" customHeight="1" x14ac:dyDescent="0.45">
      <c r="A104"/>
    </row>
    <row r="105" spans="1:6" ht="15" customHeight="1" x14ac:dyDescent="0.45">
      <c r="A105"/>
      <c r="B105" t="s">
        <v>31</v>
      </c>
      <c r="C105" s="67">
        <v>44256</v>
      </c>
    </row>
    <row r="106" spans="1:6" ht="15" customHeight="1" x14ac:dyDescent="0.45">
      <c r="A106"/>
      <c r="B106" t="s">
        <v>32</v>
      </c>
      <c r="C106" s="61">
        <v>0.03</v>
      </c>
    </row>
    <row r="107" spans="1:6" ht="15" customHeight="1" x14ac:dyDescent="0.45">
      <c r="A107"/>
      <c r="B107" t="s">
        <v>33</v>
      </c>
      <c r="C107" s="61">
        <v>0.09</v>
      </c>
    </row>
    <row r="108" spans="1:6" ht="15" customHeight="1" x14ac:dyDescent="0.45">
      <c r="A108"/>
    </row>
    <row r="109" spans="1:6" ht="15" customHeight="1" x14ac:dyDescent="0.45">
      <c r="A109"/>
      <c r="C109" s="12">
        <v>44561</v>
      </c>
      <c r="D109" s="12">
        <f>EDATE(C109,12)</f>
        <v>44926</v>
      </c>
      <c r="E109" s="12">
        <f t="shared" ref="E109:F109" si="1">EDATE(D109,12)</f>
        <v>45291</v>
      </c>
      <c r="F109" s="12">
        <f t="shared" si="1"/>
        <v>45657</v>
      </c>
    </row>
    <row r="110" spans="1:6" ht="15" customHeight="1" x14ac:dyDescent="0.45">
      <c r="A110"/>
      <c r="B110" t="s">
        <v>30</v>
      </c>
      <c r="C110" s="60">
        <v>3168.2999999999997</v>
      </c>
      <c r="D110" s="60">
        <v>3326.3999999999996</v>
      </c>
      <c r="E110" s="60">
        <v>3492.6000000000004</v>
      </c>
      <c r="F110" s="60">
        <v>3667.5</v>
      </c>
    </row>
    <row r="111" spans="1:6" ht="15" customHeight="1" x14ac:dyDescent="0.45">
      <c r="A111"/>
    </row>
    <row r="112" spans="1:6" ht="15" customHeight="1" x14ac:dyDescent="0.45">
      <c r="A112"/>
      <c r="B112" t="s">
        <v>34</v>
      </c>
      <c r="C112" s="1"/>
      <c r="D112" s="1"/>
      <c r="E112" s="1"/>
      <c r="F112" s="1"/>
    </row>
    <row r="113" spans="1:6" ht="15" customHeight="1" x14ac:dyDescent="0.45">
      <c r="A113"/>
      <c r="B113" t="s">
        <v>35</v>
      </c>
    </row>
    <row r="114" spans="1:6" ht="15" customHeight="1" x14ac:dyDescent="0.45">
      <c r="A114"/>
      <c r="B114" t="s">
        <v>37</v>
      </c>
    </row>
    <row r="115" spans="1:6" ht="15" customHeight="1" x14ac:dyDescent="0.45">
      <c r="A115"/>
      <c r="B115" t="s">
        <v>36</v>
      </c>
      <c r="C115" s="62"/>
      <c r="D115" s="62"/>
      <c r="E115" s="62"/>
      <c r="F115" s="62"/>
    </row>
    <row r="116" spans="1:6" ht="15" customHeight="1" x14ac:dyDescent="0.45">
      <c r="A116"/>
      <c r="B116" t="s">
        <v>131</v>
      </c>
    </row>
    <row r="117" spans="1:6" ht="15" customHeight="1" x14ac:dyDescent="0.45">
      <c r="A117"/>
      <c r="B117" t="s">
        <v>39</v>
      </c>
    </row>
    <row r="118" spans="1:6" ht="15" customHeight="1" x14ac:dyDescent="0.45">
      <c r="A118"/>
    </row>
    <row r="119" spans="1:6" ht="15" customHeight="1" x14ac:dyDescent="0.45">
      <c r="A119"/>
      <c r="B119" t="s">
        <v>38</v>
      </c>
    </row>
    <row r="120" spans="1:6" ht="15" customHeight="1" x14ac:dyDescent="0.45">
      <c r="A120"/>
    </row>
    <row r="121" spans="1:6" ht="15" customHeight="1" x14ac:dyDescent="0.45">
      <c r="A121"/>
      <c r="B121" t="s">
        <v>40</v>
      </c>
    </row>
    <row r="122" spans="1:6" ht="15" customHeight="1" x14ac:dyDescent="0.45">
      <c r="A122"/>
      <c r="B122" t="s">
        <v>41</v>
      </c>
    </row>
    <row r="123" spans="1:6" ht="15" customHeight="1" x14ac:dyDescent="0.45">
      <c r="A123"/>
    </row>
    <row r="124" spans="1:6" ht="15" customHeight="1" x14ac:dyDescent="0.45">
      <c r="A124" s="66" t="s">
        <v>27</v>
      </c>
    </row>
    <row r="125" spans="1:6" ht="15" customHeight="1" x14ac:dyDescent="0.45">
      <c r="A125"/>
      <c r="B125" t="s">
        <v>48</v>
      </c>
    </row>
    <row r="126" spans="1:6" ht="15" customHeight="1" x14ac:dyDescent="0.45">
      <c r="A126"/>
      <c r="B126" t="s">
        <v>49</v>
      </c>
    </row>
    <row r="127" spans="1:6" ht="15" customHeight="1" x14ac:dyDescent="0.45">
      <c r="A127"/>
      <c r="B127" t="s">
        <v>62</v>
      </c>
    </row>
    <row r="128" spans="1:6" ht="15" customHeight="1" x14ac:dyDescent="0.45">
      <c r="A128"/>
    </row>
    <row r="129" spans="1:3" ht="15" customHeight="1" x14ac:dyDescent="0.45">
      <c r="A129"/>
      <c r="B129" t="s">
        <v>44</v>
      </c>
      <c r="C129" s="65">
        <v>0.09</v>
      </c>
    </row>
    <row r="130" spans="1:3" ht="15" customHeight="1" x14ac:dyDescent="0.45">
      <c r="A130"/>
      <c r="B130" t="s">
        <v>43</v>
      </c>
      <c r="C130" s="65">
        <v>3.5000000000000003E-2</v>
      </c>
    </row>
    <row r="131" spans="1:3" ht="15" customHeight="1" x14ac:dyDescent="0.45">
      <c r="A131"/>
      <c r="B131" t="s">
        <v>50</v>
      </c>
      <c r="C131" s="65">
        <v>0.06</v>
      </c>
    </row>
    <row r="132" spans="1:3" ht="15" customHeight="1" x14ac:dyDescent="0.45">
      <c r="A132"/>
      <c r="B132" t="s">
        <v>45</v>
      </c>
      <c r="C132" s="65">
        <v>0.21</v>
      </c>
    </row>
    <row r="133" spans="1:3" ht="15" customHeight="1" x14ac:dyDescent="0.45">
      <c r="A133"/>
      <c r="B133" t="s">
        <v>47</v>
      </c>
      <c r="C133" s="65">
        <v>0.4</v>
      </c>
    </row>
    <row r="134" spans="1:3" ht="15" customHeight="1" x14ac:dyDescent="0.45">
      <c r="A134"/>
    </row>
    <row r="135" spans="1:3" ht="15" customHeight="1" x14ac:dyDescent="0.45">
      <c r="A135"/>
      <c r="B135" s="63" t="s">
        <v>54</v>
      </c>
    </row>
    <row r="136" spans="1:3" ht="15" customHeight="1" x14ac:dyDescent="0.45">
      <c r="A136"/>
      <c r="B136" t="s">
        <v>33</v>
      </c>
      <c r="C136" s="68"/>
    </row>
    <row r="137" spans="1:3" ht="15" customHeight="1" x14ac:dyDescent="0.45">
      <c r="A137"/>
    </row>
    <row r="138" spans="1:3" ht="15" customHeight="1" x14ac:dyDescent="0.45">
      <c r="A138"/>
      <c r="B138" s="63" t="s">
        <v>55</v>
      </c>
    </row>
    <row r="139" spans="1:3" ht="15" customHeight="1" x14ac:dyDescent="0.45">
      <c r="A139"/>
      <c r="B139" t="s">
        <v>56</v>
      </c>
      <c r="C139" s="61">
        <v>0.05</v>
      </c>
    </row>
    <row r="140" spans="1:3" ht="15" customHeight="1" x14ac:dyDescent="0.45">
      <c r="A140"/>
      <c r="B140" t="s">
        <v>46</v>
      </c>
      <c r="C140" s="62"/>
    </row>
    <row r="141" spans="1:3" ht="15" customHeight="1" x14ac:dyDescent="0.45">
      <c r="A141"/>
    </row>
    <row r="142" spans="1:3" ht="15" customHeight="1" x14ac:dyDescent="0.45">
      <c r="A142"/>
      <c r="B142" t="s">
        <v>33</v>
      </c>
      <c r="C142" s="68"/>
    </row>
    <row r="143" spans="1:3" ht="15" customHeight="1" x14ac:dyDescent="0.45">
      <c r="A143"/>
    </row>
    <row r="144" spans="1:3" ht="15" customHeight="1" x14ac:dyDescent="0.45">
      <c r="A144"/>
    </row>
    <row r="145" spans="1:5" ht="15" customHeight="1" x14ac:dyDescent="0.45">
      <c r="A145" s="66" t="s">
        <v>116</v>
      </c>
    </row>
    <row r="146" spans="1:5" ht="15" customHeight="1" x14ac:dyDescent="0.45">
      <c r="A146"/>
      <c r="B146" t="s">
        <v>57</v>
      </c>
    </row>
    <row r="147" spans="1:5" ht="15" customHeight="1" x14ac:dyDescent="0.45">
      <c r="A147"/>
    </row>
    <row r="148" spans="1:5" ht="15" customHeight="1" x14ac:dyDescent="0.45">
      <c r="A148"/>
      <c r="B148" t="s">
        <v>44</v>
      </c>
      <c r="C148" s="65">
        <v>0.09</v>
      </c>
    </row>
    <row r="149" spans="1:5" ht="15" customHeight="1" x14ac:dyDescent="0.45">
      <c r="A149"/>
      <c r="B149" t="s">
        <v>43</v>
      </c>
      <c r="C149" s="65">
        <v>3.5000000000000003E-2</v>
      </c>
    </row>
    <row r="150" spans="1:5" ht="15" customHeight="1" x14ac:dyDescent="0.45">
      <c r="A150"/>
      <c r="B150" t="s">
        <v>51</v>
      </c>
      <c r="C150" s="65">
        <v>7.3999999999999996E-2</v>
      </c>
    </row>
    <row r="151" spans="1:5" ht="15" customHeight="1" x14ac:dyDescent="0.45">
      <c r="A151"/>
      <c r="B151" t="s">
        <v>60</v>
      </c>
      <c r="C151" s="65">
        <v>5.0000000000000001E-3</v>
      </c>
    </row>
    <row r="152" spans="1:5" ht="15" customHeight="1" x14ac:dyDescent="0.45">
      <c r="A152"/>
      <c r="B152" t="s">
        <v>45</v>
      </c>
      <c r="C152" s="65">
        <v>0.25</v>
      </c>
    </row>
    <row r="153" spans="1:5" ht="15" customHeight="1" x14ac:dyDescent="0.45">
      <c r="A153"/>
      <c r="D153" t="s">
        <v>61</v>
      </c>
    </row>
    <row r="154" spans="1:5" ht="15" customHeight="1" x14ac:dyDescent="0.45">
      <c r="A154"/>
      <c r="B154" t="s">
        <v>52</v>
      </c>
      <c r="C154" s="60">
        <v>364.1</v>
      </c>
      <c r="D154" s="62"/>
      <c r="E154" s="62"/>
    </row>
    <row r="155" spans="1:5" ht="15" customHeight="1" x14ac:dyDescent="0.45">
      <c r="A155"/>
      <c r="B155" t="s">
        <v>53</v>
      </c>
      <c r="C155" s="60">
        <v>30.6</v>
      </c>
      <c r="D155" s="62"/>
      <c r="E155" s="62"/>
    </row>
    <row r="156" spans="1:5" ht="15" customHeight="1" x14ac:dyDescent="0.45">
      <c r="A156"/>
      <c r="B156" t="s">
        <v>59</v>
      </c>
      <c r="C156" s="60">
        <v>138.69999999999999</v>
      </c>
      <c r="D156" s="62"/>
      <c r="E156" s="62"/>
    </row>
    <row r="157" spans="1:5" ht="15" customHeight="1" x14ac:dyDescent="0.45">
      <c r="A157"/>
      <c r="B157" t="s">
        <v>58</v>
      </c>
      <c r="C157" s="60">
        <v>2.5</v>
      </c>
      <c r="D157" s="62"/>
      <c r="E157" s="62"/>
    </row>
    <row r="158" spans="1:5" ht="15" customHeight="1" x14ac:dyDescent="0.45">
      <c r="A158"/>
      <c r="B158" t="s">
        <v>41</v>
      </c>
    </row>
    <row r="159" spans="1:5" ht="15" customHeight="1" x14ac:dyDescent="0.45">
      <c r="A159"/>
    </row>
    <row r="160" spans="1:5" ht="15" customHeight="1" x14ac:dyDescent="0.45">
      <c r="A160"/>
      <c r="B160" t="s">
        <v>33</v>
      </c>
      <c r="C160" s="62"/>
    </row>
    <row r="161" spans="1:4" ht="15" customHeight="1" x14ac:dyDescent="0.45">
      <c r="A161"/>
    </row>
    <row r="162" spans="1:4" ht="15" customHeight="1" x14ac:dyDescent="0.45">
      <c r="A162" s="66" t="s">
        <v>141</v>
      </c>
    </row>
    <row r="163" spans="1:4" ht="15" customHeight="1" x14ac:dyDescent="0.45">
      <c r="A163"/>
      <c r="B163" t="s">
        <v>68</v>
      </c>
    </row>
    <row r="164" spans="1:4" ht="15" customHeight="1" x14ac:dyDescent="0.45">
      <c r="A164"/>
    </row>
    <row r="165" spans="1:4" ht="15" customHeight="1" x14ac:dyDescent="0.45">
      <c r="A165"/>
      <c r="C165" t="s">
        <v>63</v>
      </c>
      <c r="D165" t="s">
        <v>64</v>
      </c>
    </row>
    <row r="166" spans="1:4" ht="15" customHeight="1" x14ac:dyDescent="0.45">
      <c r="A166"/>
      <c r="B166" t="s">
        <v>65</v>
      </c>
      <c r="C166" s="60">
        <v>1365.5</v>
      </c>
      <c r="D166" s="69">
        <v>10.5</v>
      </c>
    </row>
    <row r="167" spans="1:4" ht="15" customHeight="1" x14ac:dyDescent="0.45">
      <c r="A167"/>
      <c r="B167" t="s">
        <v>66</v>
      </c>
      <c r="C167" s="60">
        <v>409.65</v>
      </c>
      <c r="D167" s="69">
        <v>11.9</v>
      </c>
    </row>
    <row r="168" spans="1:4" ht="15" customHeight="1" x14ac:dyDescent="0.45">
      <c r="A168"/>
      <c r="B168" t="s">
        <v>67</v>
      </c>
      <c r="C168" s="60">
        <v>202.4</v>
      </c>
      <c r="D168" s="69">
        <v>18.100000000000001</v>
      </c>
    </row>
    <row r="169" spans="1:4" ht="15" customHeight="1" x14ac:dyDescent="0.45">
      <c r="A169"/>
    </row>
    <row r="170" spans="1:4" ht="15" customHeight="1" x14ac:dyDescent="0.45">
      <c r="A170"/>
      <c r="B170" t="s">
        <v>122</v>
      </c>
    </row>
    <row r="171" spans="1:4" ht="15" customHeight="1" x14ac:dyDescent="0.45">
      <c r="A171"/>
      <c r="B171" t="s">
        <v>123</v>
      </c>
    </row>
    <row r="172" spans="1:4" ht="15" customHeight="1" x14ac:dyDescent="0.45">
      <c r="A172"/>
      <c r="B172" t="s">
        <v>124</v>
      </c>
    </row>
    <row r="173" spans="1:4" ht="15" customHeight="1" x14ac:dyDescent="0.45">
      <c r="A173"/>
      <c r="B173" t="s">
        <v>69</v>
      </c>
    </row>
    <row r="174" spans="1:4" ht="15" customHeight="1" x14ac:dyDescent="0.45">
      <c r="A174"/>
    </row>
    <row r="175" spans="1:4" ht="15" customHeight="1" x14ac:dyDescent="0.45">
      <c r="A175"/>
      <c r="B175" t="s">
        <v>72</v>
      </c>
      <c r="C175" s="60">
        <v>1265</v>
      </c>
    </row>
    <row r="176" spans="1:4" ht="15" customHeight="1" x14ac:dyDescent="0.45">
      <c r="A176"/>
      <c r="B176" t="s">
        <v>21</v>
      </c>
      <c r="C176" s="60">
        <v>8463.4</v>
      </c>
    </row>
    <row r="177" spans="1:4" ht="15" customHeight="1" x14ac:dyDescent="0.45">
      <c r="A177"/>
      <c r="B177" t="s">
        <v>70</v>
      </c>
      <c r="C177" s="60">
        <v>13.5</v>
      </c>
    </row>
    <row r="178" spans="1:4" ht="15" customHeight="1" x14ac:dyDescent="0.45">
      <c r="A178"/>
      <c r="B178" t="s">
        <v>71</v>
      </c>
    </row>
    <row r="179" spans="1:4" ht="15" customHeight="1" x14ac:dyDescent="0.45">
      <c r="A179"/>
    </row>
    <row r="180" spans="1:4" ht="15" customHeight="1" x14ac:dyDescent="0.45">
      <c r="A180" s="66" t="s">
        <v>164</v>
      </c>
    </row>
    <row r="181" spans="1:4" ht="15" customHeight="1" x14ac:dyDescent="0.45">
      <c r="A181"/>
      <c r="B181" t="s">
        <v>78</v>
      </c>
    </row>
    <row r="182" spans="1:4" ht="15" customHeight="1" x14ac:dyDescent="0.45">
      <c r="A182"/>
    </row>
    <row r="183" spans="1:4" ht="27.4" customHeight="1" x14ac:dyDescent="0.45">
      <c r="A183"/>
      <c r="C183" t="s">
        <v>74</v>
      </c>
      <c r="D183" s="70" t="s">
        <v>79</v>
      </c>
    </row>
    <row r="184" spans="1:4" ht="15" customHeight="1" x14ac:dyDescent="0.45">
      <c r="A184"/>
      <c r="B184" t="s">
        <v>73</v>
      </c>
      <c r="C184" s="60">
        <v>7792.2719999999999</v>
      </c>
      <c r="D184" s="69">
        <v>19</v>
      </c>
    </row>
    <row r="185" spans="1:4" ht="15" customHeight="1" x14ac:dyDescent="0.45">
      <c r="A185"/>
      <c r="B185" t="s">
        <v>75</v>
      </c>
      <c r="C185" s="60">
        <v>2370.8879999999999</v>
      </c>
      <c r="D185" s="69">
        <v>12.9</v>
      </c>
    </row>
    <row r="186" spans="1:4" ht="15" customHeight="1" x14ac:dyDescent="0.45">
      <c r="A186"/>
      <c r="B186" t="s">
        <v>77</v>
      </c>
      <c r="C186" s="60">
        <v>2282.5920000000001</v>
      </c>
      <c r="D186" s="69">
        <v>18</v>
      </c>
    </row>
    <row r="187" spans="1:4" ht="15" customHeight="1" x14ac:dyDescent="0.45">
      <c r="A187"/>
      <c r="B187" t="s">
        <v>76</v>
      </c>
      <c r="C187" s="60">
        <f>485.52+1276.8</f>
        <v>1762.32</v>
      </c>
      <c r="D187" s="71">
        <v>11.8</v>
      </c>
    </row>
    <row r="188" spans="1:4" ht="15" customHeight="1" x14ac:dyDescent="0.45">
      <c r="A188"/>
    </row>
    <row r="189" spans="1:4" ht="15" customHeight="1" x14ac:dyDescent="0.45">
      <c r="A189"/>
      <c r="B189" t="s">
        <v>125</v>
      </c>
    </row>
    <row r="190" spans="1:4" ht="15" customHeight="1" x14ac:dyDescent="0.45">
      <c r="A190"/>
      <c r="B190" t="s">
        <v>126</v>
      </c>
    </row>
    <row r="191" spans="1:4" ht="15" customHeight="1" x14ac:dyDescent="0.45">
      <c r="A191"/>
      <c r="B191" t="s">
        <v>127</v>
      </c>
    </row>
    <row r="192" spans="1:4" ht="15" customHeight="1" x14ac:dyDescent="0.45">
      <c r="A192"/>
      <c r="B192" t="s">
        <v>128</v>
      </c>
    </row>
    <row r="193" spans="1:3" ht="15" customHeight="1" x14ac:dyDescent="0.45">
      <c r="A193"/>
      <c r="B193" t="s">
        <v>69</v>
      </c>
    </row>
    <row r="194" spans="1:3" ht="15" customHeight="1" x14ac:dyDescent="0.45">
      <c r="A194"/>
    </row>
    <row r="195" spans="1:3" ht="15" customHeight="1" x14ac:dyDescent="0.45">
      <c r="A195"/>
      <c r="B195" t="s">
        <v>84</v>
      </c>
      <c r="C195" s="60">
        <v>1387</v>
      </c>
    </row>
    <row r="196" spans="1:3" ht="15" customHeight="1" x14ac:dyDescent="0.45">
      <c r="A196"/>
      <c r="B196" t="s">
        <v>80</v>
      </c>
      <c r="C196" s="60">
        <v>6625</v>
      </c>
    </row>
    <row r="197" spans="1:3" ht="15" customHeight="1" x14ac:dyDescent="0.45">
      <c r="A197"/>
      <c r="B197" t="s">
        <v>81</v>
      </c>
      <c r="C197" s="60">
        <v>2777</v>
      </c>
    </row>
    <row r="198" spans="1:3" ht="15" customHeight="1" x14ac:dyDescent="0.45">
      <c r="A198"/>
      <c r="B198" t="s">
        <v>82</v>
      </c>
      <c r="C198" s="60">
        <v>43665</v>
      </c>
    </row>
    <row r="199" spans="1:3" ht="15" customHeight="1" x14ac:dyDescent="0.45">
      <c r="A199"/>
      <c r="B199" t="s">
        <v>83</v>
      </c>
      <c r="C199" s="60">
        <v>106</v>
      </c>
    </row>
    <row r="200" spans="1:3" ht="15" customHeight="1" x14ac:dyDescent="0.45">
      <c r="A200"/>
    </row>
    <row r="201" spans="1:3" ht="15" customHeight="1" x14ac:dyDescent="0.45">
      <c r="A201"/>
      <c r="B201" t="s">
        <v>71</v>
      </c>
    </row>
    <row r="202" spans="1:3" ht="15" customHeight="1" x14ac:dyDescent="0.45">
      <c r="A202"/>
      <c r="B202" t="s">
        <v>85</v>
      </c>
    </row>
    <row r="203" spans="1:3" ht="15" customHeight="1" x14ac:dyDescent="0.45">
      <c r="A203"/>
    </row>
    <row r="204" spans="1:3" ht="15" customHeight="1" x14ac:dyDescent="0.45">
      <c r="A204" s="66" t="s">
        <v>165</v>
      </c>
    </row>
    <row r="205" spans="1:3" ht="15" customHeight="1" x14ac:dyDescent="0.45">
      <c r="A205"/>
      <c r="B205" t="s">
        <v>86</v>
      </c>
    </row>
    <row r="206" spans="1:3" ht="15" customHeight="1" x14ac:dyDescent="0.45">
      <c r="A206"/>
      <c r="B206" t="s">
        <v>120</v>
      </c>
    </row>
    <row r="207" spans="1:3" ht="15" customHeight="1" x14ac:dyDescent="0.45">
      <c r="A207"/>
      <c r="B207" t="s">
        <v>121</v>
      </c>
    </row>
    <row r="208" spans="1:3" ht="15" customHeight="1" x14ac:dyDescent="0.45">
      <c r="A208"/>
    </row>
    <row r="209" spans="1:3" ht="15" customHeight="1" x14ac:dyDescent="0.45">
      <c r="A209"/>
      <c r="B209" t="s">
        <v>84</v>
      </c>
      <c r="C209" s="60">
        <v>313.36099999999999</v>
      </c>
    </row>
    <row r="210" spans="1:3" ht="15" customHeight="1" x14ac:dyDescent="0.45">
      <c r="A210"/>
      <c r="B210" t="s">
        <v>113</v>
      </c>
      <c r="C210" s="60">
        <v>1016</v>
      </c>
    </row>
    <row r="211" spans="1:3" ht="15" customHeight="1" x14ac:dyDescent="0.45">
      <c r="A211"/>
      <c r="B211" t="s">
        <v>105</v>
      </c>
      <c r="C211" s="60">
        <v>3245.1</v>
      </c>
    </row>
    <row r="212" spans="1:3" ht="15" customHeight="1" x14ac:dyDescent="0.45">
      <c r="A212"/>
      <c r="B212" t="s">
        <v>114</v>
      </c>
      <c r="C212" s="71">
        <v>19</v>
      </c>
    </row>
    <row r="213" spans="1:3" ht="15" customHeight="1" x14ac:dyDescent="0.45">
      <c r="A213"/>
      <c r="B213" t="s">
        <v>115</v>
      </c>
      <c r="C213" s="71">
        <v>9</v>
      </c>
    </row>
    <row r="214" spans="1:3" ht="15" customHeight="1" x14ac:dyDescent="0.45">
      <c r="A214"/>
    </row>
    <row r="215" spans="1:3" ht="15" customHeight="1" x14ac:dyDescent="0.45">
      <c r="A215"/>
    </row>
    <row r="216" spans="1:3" ht="15" customHeight="1" x14ac:dyDescent="0.45">
      <c r="A216"/>
    </row>
    <row r="217" spans="1:3" ht="15" customHeight="1" x14ac:dyDescent="0.45">
      <c r="A217"/>
    </row>
    <row r="218" spans="1:3" ht="15" customHeight="1" x14ac:dyDescent="0.45">
      <c r="A218"/>
    </row>
    <row r="219" spans="1:3" ht="15" customHeight="1" x14ac:dyDescent="0.45">
      <c r="A219"/>
    </row>
    <row r="220" spans="1:3" ht="15" customHeight="1" x14ac:dyDescent="0.45">
      <c r="A220"/>
    </row>
    <row r="221" spans="1:3" ht="15" customHeight="1" x14ac:dyDescent="0.45">
      <c r="A221"/>
    </row>
    <row r="222" spans="1:3" ht="15" customHeight="1" x14ac:dyDescent="0.45">
      <c r="A222"/>
    </row>
    <row r="223" spans="1:3" ht="15" customHeight="1" x14ac:dyDescent="0.45">
      <c r="A223"/>
    </row>
    <row r="224" spans="1:3" ht="15" customHeight="1" x14ac:dyDescent="0.45">
      <c r="A224"/>
    </row>
    <row r="225" spans="1:2" ht="15" customHeight="1" x14ac:dyDescent="0.45">
      <c r="A225"/>
    </row>
    <row r="226" spans="1:2" ht="15" customHeight="1" x14ac:dyDescent="0.45">
      <c r="A226"/>
    </row>
    <row r="227" spans="1:2" ht="15" customHeight="1" x14ac:dyDescent="0.45">
      <c r="A227"/>
    </row>
    <row r="228" spans="1:2" ht="15" customHeight="1" x14ac:dyDescent="0.45">
      <c r="A228"/>
    </row>
    <row r="229" spans="1:2" ht="15" customHeight="1" x14ac:dyDescent="0.45">
      <c r="A229"/>
    </row>
    <row r="230" spans="1:2" ht="15" customHeight="1" x14ac:dyDescent="0.45">
      <c r="A230"/>
    </row>
    <row r="231" spans="1:2" ht="15" customHeight="1" x14ac:dyDescent="0.45">
      <c r="A231"/>
      <c r="B231" t="s">
        <v>28</v>
      </c>
    </row>
    <row r="232" spans="1:2" ht="15" customHeight="1" x14ac:dyDescent="0.45">
      <c r="A232"/>
    </row>
    <row r="233" spans="1:2" ht="15" customHeight="1" x14ac:dyDescent="0.45">
      <c r="A233"/>
    </row>
    <row r="234" spans="1:2" ht="15" customHeight="1" x14ac:dyDescent="0.45">
      <c r="A234"/>
    </row>
    <row r="235" spans="1:2" ht="15" customHeight="1" x14ac:dyDescent="0.45">
      <c r="A235"/>
    </row>
    <row r="236" spans="1:2" ht="15" customHeight="1" x14ac:dyDescent="0.45">
      <c r="A236"/>
    </row>
    <row r="237" spans="1:2" ht="15" customHeight="1" x14ac:dyDescent="0.45">
      <c r="A237"/>
    </row>
    <row r="238" spans="1:2" ht="15" customHeight="1" x14ac:dyDescent="0.45">
      <c r="A238"/>
    </row>
    <row r="239" spans="1:2" ht="15" customHeight="1" x14ac:dyDescent="0.45">
      <c r="A239"/>
    </row>
    <row r="240" spans="1:2" ht="15" customHeight="1" x14ac:dyDescent="0.45">
      <c r="A240"/>
    </row>
    <row r="241" spans="1:1" ht="15" customHeight="1" x14ac:dyDescent="0.45">
      <c r="A241"/>
    </row>
    <row r="242" spans="1:1" ht="15" customHeight="1" x14ac:dyDescent="0.45">
      <c r="A242"/>
    </row>
    <row r="243" spans="1:1" ht="15" customHeight="1" x14ac:dyDescent="0.45">
      <c r="A243"/>
    </row>
    <row r="244" spans="1:1" ht="15" customHeight="1" x14ac:dyDescent="0.45">
      <c r="A244"/>
    </row>
    <row r="245" spans="1:1" ht="15" customHeight="1" x14ac:dyDescent="0.45">
      <c r="A245"/>
    </row>
    <row r="246" spans="1:1" ht="15" customHeight="1" x14ac:dyDescent="0.45">
      <c r="A246"/>
    </row>
    <row r="247" spans="1:1" ht="15" customHeight="1" x14ac:dyDescent="0.45">
      <c r="A247"/>
    </row>
    <row r="248" spans="1:1" ht="15" customHeight="1" x14ac:dyDescent="0.45">
      <c r="A248"/>
    </row>
    <row r="249" spans="1:1" ht="15" customHeight="1" x14ac:dyDescent="0.45">
      <c r="A249"/>
    </row>
    <row r="250" spans="1:1" ht="15" customHeight="1" x14ac:dyDescent="0.45">
      <c r="A250"/>
    </row>
    <row r="251" spans="1:1" ht="15" customHeight="1" x14ac:dyDescent="0.45">
      <c r="A251"/>
    </row>
    <row r="252" spans="1:1" ht="15" customHeight="1" x14ac:dyDescent="0.45">
      <c r="A252"/>
    </row>
    <row r="253" spans="1:1" ht="15" customHeight="1" x14ac:dyDescent="0.45">
      <c r="A253"/>
    </row>
    <row r="254" spans="1:1" ht="15" customHeight="1" x14ac:dyDescent="0.45">
      <c r="A254"/>
    </row>
    <row r="255" spans="1:1" ht="15" customHeight="1" x14ac:dyDescent="0.45">
      <c r="A255"/>
    </row>
    <row r="256" spans="1:1" ht="15" customHeight="1" x14ac:dyDescent="0.45">
      <c r="A256"/>
    </row>
    <row r="257" spans="1:3" ht="15" customHeight="1" x14ac:dyDescent="0.45">
      <c r="A257"/>
    </row>
    <row r="258" spans="1:3" ht="15" customHeight="1" x14ac:dyDescent="0.45">
      <c r="A258"/>
    </row>
    <row r="259" spans="1:3" ht="15" customHeight="1" x14ac:dyDescent="0.45">
      <c r="A259"/>
    </row>
    <row r="260" spans="1:3" ht="15" customHeight="1" x14ac:dyDescent="0.45">
      <c r="A260"/>
    </row>
    <row r="261" spans="1:3" ht="15" customHeight="1" x14ac:dyDescent="0.45">
      <c r="A261"/>
    </row>
    <row r="262" spans="1:3" ht="15" customHeight="1" x14ac:dyDescent="0.45">
      <c r="A262"/>
    </row>
    <row r="263" spans="1:3" ht="15" customHeight="1" x14ac:dyDescent="0.45">
      <c r="A263"/>
    </row>
    <row r="264" spans="1:3" ht="15" customHeight="1" x14ac:dyDescent="0.45">
      <c r="A264"/>
    </row>
    <row r="265" spans="1:3" ht="15" customHeight="1" x14ac:dyDescent="0.45">
      <c r="A265"/>
    </row>
    <row r="266" spans="1:3" ht="15" customHeight="1" x14ac:dyDescent="0.45">
      <c r="A266"/>
    </row>
    <row r="267" spans="1:3" ht="15" customHeight="1" x14ac:dyDescent="0.45">
      <c r="A267"/>
    </row>
    <row r="268" spans="1:3" ht="15" customHeight="1" x14ac:dyDescent="0.45">
      <c r="A268"/>
      <c r="B268" s="63" t="s">
        <v>87</v>
      </c>
    </row>
    <row r="269" spans="1:3" ht="15" customHeight="1" x14ac:dyDescent="0.45">
      <c r="A269"/>
      <c r="B269" t="s">
        <v>90</v>
      </c>
      <c r="C269" s="60">
        <v>31272</v>
      </c>
    </row>
    <row r="270" spans="1:3" ht="15" customHeight="1" x14ac:dyDescent="0.45">
      <c r="A270"/>
      <c r="B270" t="s">
        <v>91</v>
      </c>
      <c r="C270" s="60">
        <v>808</v>
      </c>
    </row>
    <row r="271" spans="1:3" ht="15" customHeight="1" x14ac:dyDescent="0.45">
      <c r="A271"/>
      <c r="B271" t="s">
        <v>92</v>
      </c>
      <c r="C271" s="60">
        <v>23679</v>
      </c>
    </row>
    <row r="272" spans="1:3" ht="15" customHeight="1" x14ac:dyDescent="0.45">
      <c r="A272"/>
      <c r="B272" t="s">
        <v>93</v>
      </c>
      <c r="C272" s="60">
        <v>1644</v>
      </c>
    </row>
    <row r="273" spans="1:3" ht="15" customHeight="1" x14ac:dyDescent="0.45">
      <c r="A273"/>
      <c r="B273" t="s">
        <v>94</v>
      </c>
      <c r="C273" s="60">
        <v>2878</v>
      </c>
    </row>
    <row r="274" spans="1:3" ht="15" customHeight="1" x14ac:dyDescent="0.45">
      <c r="A274"/>
      <c r="B274" t="s">
        <v>95</v>
      </c>
      <c r="C274" s="60">
        <v>278</v>
      </c>
    </row>
    <row r="275" spans="1:3" ht="15" customHeight="1" x14ac:dyDescent="0.45">
      <c r="A275"/>
      <c r="B275" t="s">
        <v>96</v>
      </c>
    </row>
    <row r="276" spans="1:3" ht="15" customHeight="1" x14ac:dyDescent="0.45">
      <c r="A276"/>
      <c r="B276" t="s">
        <v>112</v>
      </c>
    </row>
    <row r="277" spans="1:3" ht="15" customHeight="1" x14ac:dyDescent="0.45">
      <c r="A277"/>
      <c r="B277" t="s">
        <v>88</v>
      </c>
    </row>
    <row r="278" spans="1:3" ht="15" customHeight="1" x14ac:dyDescent="0.45">
      <c r="A278"/>
      <c r="B278" t="s">
        <v>89</v>
      </c>
    </row>
    <row r="279" spans="1:3" ht="15" customHeight="1" x14ac:dyDescent="0.45">
      <c r="A279"/>
    </row>
    <row r="280" spans="1:3" ht="15" customHeight="1" x14ac:dyDescent="0.45">
      <c r="A280"/>
      <c r="B280" t="s">
        <v>97</v>
      </c>
      <c r="C280" s="60">
        <v>6145</v>
      </c>
    </row>
    <row r="281" spans="1:3" ht="15" customHeight="1" x14ac:dyDescent="0.45">
      <c r="A281"/>
      <c r="B281" t="s">
        <v>98</v>
      </c>
      <c r="C281" s="60">
        <v>7</v>
      </c>
    </row>
    <row r="282" spans="1:3" ht="15" customHeight="1" x14ac:dyDescent="0.45">
      <c r="A282"/>
      <c r="B282" t="s">
        <v>99</v>
      </c>
      <c r="C282" s="60">
        <f>106+26</f>
        <v>132</v>
      </c>
    </row>
    <row r="283" spans="1:3" ht="15" customHeight="1" x14ac:dyDescent="0.45">
      <c r="A283"/>
      <c r="B283" t="s">
        <v>100</v>
      </c>
      <c r="C283" s="60">
        <v>174</v>
      </c>
    </row>
    <row r="284" spans="1:3" ht="15" customHeight="1" x14ac:dyDescent="0.45">
      <c r="A284"/>
      <c r="B284" t="s">
        <v>104</v>
      </c>
      <c r="C284" s="60">
        <v>292</v>
      </c>
    </row>
    <row r="285" spans="1:3" ht="15" customHeight="1" x14ac:dyDescent="0.45">
      <c r="A285"/>
      <c r="B285" t="s">
        <v>103</v>
      </c>
      <c r="C285" s="60">
        <v>26</v>
      </c>
    </row>
    <row r="286" spans="1:3" ht="15" customHeight="1" x14ac:dyDescent="0.45">
      <c r="A286"/>
      <c r="B286" t="s">
        <v>101</v>
      </c>
      <c r="C286" s="60">
        <v>10124</v>
      </c>
    </row>
    <row r="287" spans="1:3" ht="15" customHeight="1" x14ac:dyDescent="0.45">
      <c r="A287"/>
      <c r="B287" t="s">
        <v>106</v>
      </c>
    </row>
    <row r="288" spans="1:3" ht="15" customHeight="1" x14ac:dyDescent="0.45">
      <c r="A288"/>
      <c r="B288" t="s">
        <v>102</v>
      </c>
      <c r="C288" s="60">
        <v>7</v>
      </c>
    </row>
    <row r="289" spans="1:3" ht="15" customHeight="1" x14ac:dyDescent="0.45">
      <c r="A289"/>
      <c r="B289" t="s">
        <v>107</v>
      </c>
    </row>
    <row r="290" spans="1:3" ht="15" customHeight="1" x14ac:dyDescent="0.45">
      <c r="A290"/>
    </row>
    <row r="291" spans="1:3" ht="15" customHeight="1" x14ac:dyDescent="0.45">
      <c r="A291"/>
      <c r="B291" s="63" t="s">
        <v>108</v>
      </c>
    </row>
    <row r="292" spans="1:3" ht="15" customHeight="1" x14ac:dyDescent="0.45">
      <c r="A292"/>
      <c r="B292" t="s">
        <v>109</v>
      </c>
      <c r="C292" s="60">
        <v>566</v>
      </c>
    </row>
    <row r="293" spans="1:3" ht="15" customHeight="1" x14ac:dyDescent="0.45">
      <c r="A293"/>
      <c r="B293" t="s">
        <v>110</v>
      </c>
    </row>
    <row r="294" spans="1:3" ht="15" customHeight="1" x14ac:dyDescent="0.45">
      <c r="A294"/>
    </row>
    <row r="295" spans="1:3" ht="15" customHeight="1" x14ac:dyDescent="0.45">
      <c r="A295"/>
      <c r="B295" t="s">
        <v>111</v>
      </c>
    </row>
    <row r="296" spans="1:3" ht="15" customHeight="1" x14ac:dyDescent="0.45">
      <c r="A296"/>
      <c r="B296" t="s">
        <v>85</v>
      </c>
    </row>
    <row r="297" spans="1:3" ht="15" customHeight="1" x14ac:dyDescent="0.45">
      <c r="A297"/>
    </row>
    <row r="298" spans="1:3" ht="15" customHeight="1" x14ac:dyDescent="0.45">
      <c r="A298" s="16" t="s">
        <v>20</v>
      </c>
    </row>
  </sheetData>
  <sortState xmlns:xlrd2="http://schemas.microsoft.com/office/spreadsheetml/2017/richdata2" ref="L124">
    <sortCondition ref="L124"/>
  </sortState>
  <printOptions horizontalCentered="1" headings="1" gridLines="1"/>
  <pageMargins left="0.11811023622047245" right="0.11811023622047245" top="0.55118110236220474" bottom="0.55118110236220474" header="0.31496062992125984" footer="0.31496062992125984"/>
  <pageSetup paperSize="9" scale="74" fitToHeight="0" orientation="landscape" cellComments="asDisplayed" horizontalDpi="2400" verticalDpi="2400" r:id="rId1"/>
  <headerFooter>
    <oddHeader xml:space="preserve">&amp;R&amp;10&amp;F 
&amp;A
</oddHeader>
    <oddFooter>&amp;L&amp;10© 2018&amp;C&amp;10Page &amp;P of &amp;N&amp;R&amp;G</oddFooter>
  </headerFooter>
  <rowBreaks count="8" manualBreakCount="8">
    <brk id="28" max="10" man="1"/>
    <brk id="59" max="10" man="1"/>
    <brk id="100" max="10" man="1"/>
    <brk id="123" max="10" man="1"/>
    <brk id="161" max="10" man="1"/>
    <brk id="202" max="10" man="1"/>
    <brk id="236" max="10" man="1"/>
    <brk id="267" max="10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EAF46C-5ACE-4865-B6DB-293C6924AD54}"/>
</file>

<file path=customXml/itemProps2.xml><?xml version="1.0" encoding="utf-8"?>
<ds:datastoreItem xmlns:ds="http://schemas.openxmlformats.org/officeDocument/2006/customXml" ds:itemID="{D9626153-C3B9-4B9D-86B0-C733CCFD96A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953C00DF-FFFF-456F-B2A6-EE2A287AA5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Andrew Jones</cp:lastModifiedBy>
  <cp:lastPrinted>2022-11-25T12:20:24Z</cp:lastPrinted>
  <dcterms:created xsi:type="dcterms:W3CDTF">2016-02-03T14:06:14Z</dcterms:created>
  <dcterms:modified xsi:type="dcterms:W3CDTF">2025-03-28T13:22:24Z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