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Jonathan Rugg\Desktop\"/>
    </mc:Choice>
  </mc:AlternateContent>
  <xr:revisionPtr revIDLastSave="0" documentId="13_ncr:1_{CF37C053-1ABA-4833-89B3-12FCE4E5651D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Calendar1">Workout!$C$45</definedName>
    <definedName name="Calendar2">Workout!$C$64</definedName>
    <definedName name="Calendar3">Workout!$C$83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Switch">Info!$N$10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2" l="1"/>
  <c r="D30" i="2" s="1"/>
  <c r="E27" i="2"/>
  <c r="E37" i="2" s="1"/>
  <c r="E16" i="2"/>
  <c r="D16" i="2" s="1"/>
  <c r="E15" i="2"/>
  <c r="F15" i="2" s="1"/>
  <c r="G15" i="2" s="1"/>
  <c r="C9" i="2"/>
  <c r="D19" i="2" s="1"/>
  <c r="E94" i="2"/>
  <c r="E95" i="2"/>
  <c r="E93" i="2"/>
  <c r="D83" i="2"/>
  <c r="E75" i="2"/>
  <c r="E76" i="2"/>
  <c r="E74" i="2"/>
  <c r="D64" i="2"/>
  <c r="E56" i="2"/>
  <c r="E57" i="2"/>
  <c r="E55" i="2"/>
  <c r="D45" i="2"/>
  <c r="H35" i="2"/>
  <c r="I35" i="2"/>
  <c r="G35" i="2"/>
  <c r="F33" i="2"/>
  <c r="E21" i="2"/>
  <c r="E20" i="2"/>
  <c r="E19" i="2"/>
  <c r="F17" i="2"/>
  <c r="D9" i="2"/>
  <c r="F16" i="2" l="1"/>
  <c r="G16" i="2" s="1"/>
  <c r="F30" i="2"/>
  <c r="G30" i="2" s="1"/>
  <c r="D21" i="2"/>
  <c r="F35" i="2" s="1"/>
  <c r="D15" i="2"/>
  <c r="D27" i="2"/>
  <c r="D37" i="2" s="1"/>
  <c r="E17" i="2"/>
  <c r="F27" i="2"/>
  <c r="F37" i="2" s="1"/>
  <c r="E33" i="2"/>
  <c r="D35" i="2"/>
  <c r="B79" i="2"/>
  <c r="B60" i="2"/>
  <c r="B41" i="2"/>
  <c r="G27" i="2" l="1"/>
  <c r="G37" i="2" s="1"/>
  <c r="D20" i="2"/>
  <c r="E35" i="2" s="1"/>
  <c r="E38" i="2" s="1"/>
  <c r="A7" i="1"/>
  <c r="D92" i="2"/>
  <c r="E92" i="2" s="1"/>
  <c r="D86" i="2"/>
  <c r="E86" i="2" s="1"/>
  <c r="C83" i="2"/>
  <c r="D94" i="2" s="1"/>
  <c r="D73" i="2"/>
  <c r="E73" i="2" s="1"/>
  <c r="D54" i="2"/>
  <c r="E54" i="2" s="1"/>
  <c r="D67" i="2"/>
  <c r="C67" i="2" s="1"/>
  <c r="C64" i="2"/>
  <c r="D76" i="2" s="1"/>
  <c r="D48" i="2"/>
  <c r="C48" i="2" s="1"/>
  <c r="C45" i="2"/>
  <c r="D56" i="2" s="1"/>
  <c r="D38" i="2" l="1"/>
  <c r="C86" i="2"/>
  <c r="G38" i="2"/>
  <c r="F38" i="2"/>
  <c r="D55" i="2"/>
  <c r="D74" i="2"/>
  <c r="D57" i="2"/>
  <c r="C92" i="2"/>
  <c r="D93" i="2"/>
  <c r="D95" i="2"/>
  <c r="C73" i="2"/>
  <c r="C54" i="2"/>
  <c r="D75" i="2"/>
  <c r="E48" i="2"/>
  <c r="E67" i="2"/>
  <c r="A1" i="2"/>
  <c r="A1" i="6" l="1"/>
</calcChain>
</file>

<file path=xl/sharedStrings.xml><?xml version="1.0" encoding="utf-8"?>
<sst xmlns="http://schemas.openxmlformats.org/spreadsheetml/2006/main" count="92" uniqueCount="59">
  <si>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</si>
  <si>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</si>
  <si>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</si>
  <si>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</si>
  <si>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</si>
  <si>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</si>
  <si>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</si>
  <si>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</si>
  <si>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</si>
  <si>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</si>
  <si>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</si>
  <si>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</si>
  <si>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</si>
  <si>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</si>
  <si>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</si>
  <si>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</si>
  <si>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</si>
  <si>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</si>
  <si>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</si>
  <si>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</si>
  <si>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www.fe.training</t>
  </si>
  <si>
    <t>Acquiror year end</t>
  </si>
  <si>
    <t>Target year end</t>
  </si>
  <si>
    <t>Target income statement</t>
  </si>
  <si>
    <t>Sales</t>
  </si>
  <si>
    <t>EBITDA</t>
  </si>
  <si>
    <t>Net income</t>
  </si>
  <si>
    <t>Workout 1</t>
  </si>
  <si>
    <t>Workout 2</t>
  </si>
  <si>
    <t>Calendarization factor</t>
  </si>
  <si>
    <t>Calendarized target income statement</t>
  </si>
  <si>
    <t>Workout 3</t>
  </si>
  <si>
    <t>Calendarization</t>
  </si>
  <si>
    <t>Workout</t>
  </si>
  <si>
    <t>Calendarizing target income statement to acquiror year end</t>
  </si>
  <si>
    <t>Acquirer year end</t>
  </si>
  <si>
    <t>Target</t>
  </si>
  <si>
    <t>Days</t>
  </si>
  <si>
    <t>Y -1</t>
  </si>
  <si>
    <t>Y 0</t>
  </si>
  <si>
    <t>Y +1</t>
  </si>
  <si>
    <t>Acquirer</t>
  </si>
  <si>
    <t>Days difference</t>
  </si>
  <si>
    <t>What % of target's prior year needs to be included</t>
  </si>
  <si>
    <t>What % of target's next year needs to be included</t>
  </si>
  <si>
    <t>What % of current year needs to be included</t>
  </si>
  <si>
    <t>Revenues</t>
  </si>
  <si>
    <t>Days Difference</t>
  </si>
  <si>
    <t>Y-1%</t>
  </si>
  <si>
    <t>Y+1%</t>
  </si>
  <si>
    <t>Calendarization percentages</t>
  </si>
  <si>
    <t>Calendarized target revenues</t>
  </si>
  <si>
    <t>Workout 4</t>
  </si>
  <si>
    <t>End</t>
  </si>
  <si>
    <t>Workout 5</t>
  </si>
  <si>
    <t>Workout 6</t>
  </si>
  <si>
    <t>Calculate the "days difference" between the acquirer's year end and the target's year end.</t>
  </si>
  <si>
    <t>Calendarize the target's figures to the acquiror's year end.</t>
  </si>
  <si>
    <t>Calculate the calendarized target revenue values.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</si>
</sst>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#,##0.0_);\(#,##0.0\)\,0.0_);@_)"/>
    <numFmt numFmtId="170" formatCode="#,##0.0\ \x_);\(#,##0.0\ \x\);"/>
    <numFmt numFmtId="171" formatCode="0.0%_);\(0.0%\)"/>
    <numFmt numFmtId="172" formatCode="#,##0.0_);\(#,##0.0\);0.0_);@_)"/>
    <numFmt numFmtId="173" formatCode="#,##0.0\ \x_);\(#,##0.0\ \x\)"/>
    <numFmt numFmtId="176" formatCode="#,##0.0_);\(#,##0.0\)"/>
  </numFmts>
  <fonts count="34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9"/>
      <color rgb="FF085393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EF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3">
    <xf numFmtId="172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4" applyNumberFormat="0" applyAlignment="0" applyProtection="0"/>
    <xf numFmtId="0" fontId="18" fillId="10" borderId="5" applyNumberFormat="0" applyAlignment="0" applyProtection="0"/>
    <xf numFmtId="0" fontId="19" fillId="10" borderId="4" applyNumberFormat="0" applyAlignment="0" applyProtection="0"/>
    <xf numFmtId="0" fontId="20" fillId="0" borderId="6" applyNumberFormat="0" applyFill="0" applyAlignment="0" applyProtection="0"/>
    <xf numFmtId="0" fontId="21" fillId="11" borderId="7" applyNumberFormat="0" applyAlignment="0" applyProtection="0"/>
    <xf numFmtId="0" fontId="22" fillId="0" borderId="0" applyNumberFormat="0" applyFill="0" applyBorder="0" applyAlignment="0" applyProtection="0"/>
    <xf numFmtId="0" fontId="9" fillId="12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1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3" fontId="9" fillId="0" borderId="0" applyFont="0" applyFill="0" applyBorder="0" applyAlignment="0" applyProtection="0"/>
    <xf numFmtId="171" fontId="29" fillId="2" borderId="0" applyFont="0" applyFill="0" applyBorder="0" applyAlignment="0" applyProtection="0"/>
    <xf numFmtId="176" fontId="30" fillId="0" borderId="0" applyNumberFormat="0" applyFill="0" applyBorder="0" applyAlignment="0" applyProtection="0"/>
    <xf numFmtId="172" fontId="32" fillId="0" borderId="0" applyNumberFormat="0" applyFill="0" applyBorder="0" applyAlignment="0" applyProtection="0"/>
    <xf numFmtId="170" fontId="30" fillId="37" borderId="10" applyNumberFormat="0">
      <protection locked="0"/>
    </xf>
    <xf numFmtId="169" fontId="3" fillId="0" borderId="0">
      <alignment vertical="top"/>
    </xf>
    <xf numFmtId="176" fontId="30" fillId="0" borderId="0" applyNumberFormat="0" applyFill="0" applyBorder="0" applyAlignment="0" applyProtection="0"/>
    <xf numFmtId="169" fontId="33" fillId="0" borderId="0" applyNumberFormat="0" applyFill="0" applyBorder="0" applyAlignment="0">
      <alignment vertical="top"/>
    </xf>
  </cellStyleXfs>
  <cellXfs count="64">
    <xf numFmtId="172" fontId="0" fillId="0" borderId="0" xfId="0"/>
    <xf numFmtId="172" fontId="2" fillId="5" borderId="0" xfId="51" applyNumberFormat="1" applyFont="1" applyAlignment="1"/>
    <xf numFmtId="172" fontId="2" fillId="5" borderId="0" xfId="51" applyNumberFormat="1" applyFont="1" applyAlignment="1">
      <alignment horizontal="left" vertical="top"/>
    </xf>
    <xf numFmtId="172" fontId="2" fillId="4" borderId="0" xfId="0" applyFont="1" applyFill="1" applyBorder="1"/>
    <xf numFmtId="169" fontId="31" fillId="2" borderId="0" xfId="48" applyNumberFormat="1">
      <alignment horizontal="left"/>
    </xf>
    <xf numFmtId="172" fontId="25" fillId="2" borderId="0" xfId="0" applyFont="1" applyFill="1" applyBorder="1" applyAlignment="1"/>
    <xf numFmtId="172" fontId="26" fillId="3" borderId="0" xfId="0" applyFont="1" applyFill="1" applyBorder="1" applyAlignment="1"/>
    <xf numFmtId="172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69" fontId="27" fillId="2" borderId="0" xfId="53">
      <alignment horizontal="center"/>
    </xf>
    <xf numFmtId="169" fontId="31" fillId="2" borderId="0" xfId="48" applyNumberFormat="1" applyAlignment="1"/>
    <xf numFmtId="169" fontId="8" fillId="3" borderId="0" xfId="49" applyNumberFormat="1" applyAlignment="1"/>
    <xf numFmtId="169" fontId="4" fillId="0" borderId="0" xfId="50" applyNumberFormat="1">
      <alignment horizontal="left" vertical="center"/>
    </xf>
    <xf numFmtId="172" fontId="0" fillId="0" borderId="0" xfId="0"/>
    <xf numFmtId="172" fontId="2" fillId="0" borderId="0" xfId="0" applyFont="1" applyFill="1" applyBorder="1" applyAlignment="1">
      <alignment vertical="top"/>
    </xf>
    <xf numFmtId="172" fontId="2" fillId="0" borderId="0" xfId="0" applyFont="1" applyFill="1" applyBorder="1"/>
    <xf numFmtId="172" fontId="4" fillId="0" borderId="0" xfId="0" applyFont="1" applyFill="1" applyBorder="1" applyAlignment="1">
      <alignment vertical="center"/>
    </xf>
    <xf numFmtId="172" fontId="5" fillId="0" borderId="0" xfId="0" applyFont="1" applyFill="1" applyBorder="1" applyAlignment="1">
      <alignment vertical="center" wrapText="1"/>
    </xf>
    <xf numFmtId="172" fontId="3" fillId="0" borderId="0" xfId="0" applyFont="1" applyFill="1" applyBorder="1" applyAlignment="1">
      <alignment horizontal="center" vertical="top"/>
    </xf>
    <xf numFmtId="172" fontId="0" fillId="0" borderId="0" xfId="0" applyFill="1"/>
    <xf numFmtId="172" fontId="0" fillId="0" borderId="0" xfId="0" applyFill="1" applyBorder="1"/>
    <xf numFmtId="172" fontId="25" fillId="0" borderId="0" xfId="0" applyFont="1" applyFill="1" applyBorder="1" applyAlignment="1"/>
    <xf numFmtId="169" fontId="30" fillId="0" borderId="0" xfId="57" applyFill="1" applyBorder="1" applyAlignment="1">
      <alignment vertical="top"/>
    </xf>
    <xf numFmtId="169" fontId="2" fillId="5" borderId="0" xfId="51" applyNumberFormat="1" applyFont="1" applyBorder="1" applyAlignment="1">
      <alignment horizontal="left" vertical="top"/>
    </xf>
    <xf numFmtId="169" fontId="3" fillId="5" borderId="0" xfId="51" applyNumberFormat="1" applyFont="1" applyBorder="1" applyAlignment="1">
      <alignment horizontal="center" vertical="top"/>
    </xf>
    <xf numFmtId="169" fontId="2" fillId="5" borderId="0" xfId="51" applyNumberFormat="1" applyFont="1" applyBorder="1" applyAlignment="1"/>
    <xf numFmtId="169" fontId="5" fillId="5" borderId="0" xfId="51" applyNumberFormat="1" applyFont="1" applyBorder="1" applyAlignment="1">
      <alignment vertical="center" wrapText="1"/>
    </xf>
    <xf numFmtId="169" fontId="2" fillId="5" borderId="0" xfId="51" applyNumberFormat="1" applyFont="1" applyAlignment="1">
      <alignment vertical="top"/>
    </xf>
    <xf numFmtId="169" fontId="3" fillId="5" borderId="0" xfId="51" applyNumberFormat="1" applyFont="1" applyAlignment="1">
      <alignment horizontal="center" vertical="top"/>
    </xf>
    <xf numFmtId="169" fontId="2" fillId="5" borderId="0" xfId="51" applyNumberFormat="1" applyFont="1" applyAlignment="1"/>
    <xf numFmtId="169" fontId="5" fillId="5" borderId="0" xfId="51" applyNumberFormat="1" applyFont="1" applyAlignment="1">
      <alignment vertical="center" wrapText="1"/>
    </xf>
    <xf numFmtId="169" fontId="7" fillId="5" borderId="0" xfId="51" applyNumberFormat="1" applyFont="1" applyAlignment="1">
      <alignment vertical="center" wrapText="1"/>
    </xf>
    <xf numFmtId="169" fontId="30" fillId="37" borderId="10" xfId="59" applyNumberFormat="1">
      <protection locked="0"/>
    </xf>
    <xf numFmtId="169" fontId="2" fillId="0" borderId="0" xfId="51" applyNumberFormat="1" applyFont="1" applyFill="1" applyAlignment="1"/>
    <xf numFmtId="172" fontId="2" fillId="0" borderId="0" xfId="0" applyFont="1" applyFill="1" applyBorder="1" applyAlignment="1"/>
    <xf numFmtId="172" fontId="0" fillId="5" borderId="0" xfId="51" applyNumberFormat="1" applyFont="1" applyAlignment="1"/>
    <xf numFmtId="172" fontId="2" fillId="5" borderId="0" xfId="51" applyNumberFormat="1" applyFont="1" applyAlignment="1">
      <alignment vertical="top"/>
    </xf>
    <xf numFmtId="172" fontId="4" fillId="5" borderId="0" xfId="51" applyNumberFormat="1" applyFont="1" applyAlignment="1">
      <alignment vertical="center"/>
    </xf>
    <xf numFmtId="172" fontId="0" fillId="5" borderId="0" xfId="51" applyNumberFormat="1" applyFont="1" applyAlignment="1"/>
    <xf numFmtId="172" fontId="3" fillId="5" borderId="0" xfId="51" applyNumberFormat="1" applyFont="1" applyAlignment="1">
      <alignment horizontal="center" vertical="top"/>
    </xf>
    <xf numFmtId="172" fontId="2" fillId="5" borderId="11" xfId="51" applyNumberFormat="1" applyFont="1" applyBorder="1" applyAlignment="1">
      <alignment vertical="top"/>
    </xf>
    <xf numFmtId="172" fontId="3" fillId="5" borderId="11" xfId="51" applyNumberFormat="1" applyFont="1" applyBorder="1" applyAlignment="1">
      <alignment horizontal="center" vertical="top"/>
    </xf>
    <xf numFmtId="172" fontId="2" fillId="5" borderId="11" xfId="51" applyNumberFormat="1" applyFont="1" applyBorder="1" applyAlignment="1"/>
    <xf numFmtId="172" fontId="5" fillId="5" borderId="11" xfId="51" applyNumberFormat="1" applyFont="1" applyBorder="1" applyAlignment="1">
      <alignment vertical="center" wrapText="1"/>
    </xf>
    <xf numFmtId="172" fontId="2" fillId="5" borderId="0" xfId="51" applyNumberFormat="1" applyFont="1" applyAlignment="1">
      <alignment vertical="top" wrapText="1"/>
    </xf>
    <xf numFmtId="172" fontId="3" fillId="5" borderId="0" xfId="51" applyNumberFormat="1" applyFont="1" applyAlignment="1">
      <alignment vertical="top"/>
    </xf>
    <xf numFmtId="172" fontId="0" fillId="0" borderId="0" xfId="0"/>
    <xf numFmtId="172" fontId="0" fillId="0" borderId="0" xfId="0"/>
    <xf numFmtId="168" fontId="0" fillId="0" borderId="0" xfId="54" applyFont="1"/>
    <xf numFmtId="171" fontId="0" fillId="0" borderId="0" xfId="56" applyFont="1" applyFill="1"/>
    <xf numFmtId="172" fontId="30" fillId="0" borderId="0" xfId="57" applyNumberFormat="1" applyFill="1"/>
    <xf numFmtId="172" fontId="0" fillId="0" borderId="0" xfId="0"/>
    <xf numFmtId="169" fontId="31" fillId="2" borderId="0" xfId="48" applyNumberFormat="1" applyFill="1" applyAlignment="1">
      <alignment horizontal="center"/>
    </xf>
    <xf numFmtId="172" fontId="0" fillId="0" borderId="0" xfId="0"/>
    <xf numFmtId="169" fontId="2" fillId="5" borderId="0" xfId="51" applyNumberFormat="1" applyFont="1" applyBorder="1" applyAlignment="1">
      <alignment horizontal="left" vertical="top"/>
    </xf>
    <xf numFmtId="169" fontId="31" fillId="3" borderId="0" xfId="49" applyNumberFormat="1" applyFont="1" applyAlignment="1">
      <alignment horizontal="center" vertical="center"/>
    </xf>
    <xf numFmtId="169" fontId="0" fillId="5" borderId="0" xfId="0" applyNumberFormat="1" applyFill="1" applyBorder="1" applyAlignment="1">
      <alignment horizontal="center" vertical="center" wrapText="1"/>
    </xf>
    <xf numFmtId="169" fontId="32" fillId="5" borderId="0" xfId="58" applyNumberFormat="1" applyFill="1" applyBorder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51" applyNumberFormat="1" applyFont="1" applyAlignment="1">
      <alignment horizontal="left" vertical="center"/>
    </xf>
    <xf numFmtId="172" fontId="0" fillId="5" borderId="0" xfId="51" applyNumberFormat="1" applyFont="1" applyAlignment="1"/>
    <xf numFmtId="168" fontId="0" fillId="5" borderId="0" xfId="51" applyNumberFormat="1" applyFont="1" applyAlignment="1">
      <alignment horizontal="left"/>
    </xf>
    <xf numFmtId="169" fontId="3" fillId="0" borderId="0" xfId="60">
      <alignment vertical="top"/>
    </xf>
    <xf numFmtId="172" fontId="30" fillId="0" borderId="0" xfId="61" applyNumberFormat="1"/>
  </cellXfs>
  <cellStyles count="63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" xfId="61" xr:uid="{14CF37DF-FE46-4328-B4F7-D472C6170307}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62" xr:uid="{AA32294A-C61D-4B0A-98FE-B09EA099CDEE}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Row Label" xfId="60" xr:uid="{2F8BA0A7-CDB2-4225-A7A0-04275F64DD9B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DBEEFD"/>
      <color rgb="FF163260"/>
      <color rgb="FF085393"/>
      <color rgb="FFBBDEFB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457200</xdr:colOff>
      <xdr:row>0</xdr:row>
      <xdr:rowOff>1547633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21080"/>
          <a:ext cx="3787140" cy="522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16</xdr:col>
      <xdr:colOff>197550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6866" y="123820"/>
          <a:ext cx="407065" cy="340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style="19" customWidth="1"/>
    <col min="2" max="13" width="9.19921875" style="19" customWidth="1"/>
    <col min="14" max="14" width="9.86328125" style="19" customWidth="1"/>
    <col min="15" max="26" width="9.1328125" style="19" customWidth="1"/>
    <col min="27" max="16384" width="9.1328125" style="19"/>
  </cols>
  <sheetData>
    <row r="1" spans="1:21" s="21" customFormat="1" ht="189.75" customHeight="1" x14ac:dyDescent="0.8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3"/>
      <c r="P1" s="13"/>
      <c r="Q1" s="13"/>
      <c r="R1" s="13"/>
      <c r="S1" s="13"/>
      <c r="T1" s="13"/>
      <c r="U1" s="13"/>
    </row>
    <row r="2" spans="1:21" s="14" customFormat="1" ht="75" customHeight="1" x14ac:dyDescent="0.45">
      <c r="A2" s="55" t="s">
        <v>32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13"/>
      <c r="P2" s="13"/>
      <c r="Q2" s="13"/>
      <c r="R2" s="13"/>
      <c r="S2" s="13"/>
      <c r="T2" s="13"/>
      <c r="U2" s="13"/>
    </row>
    <row r="3" spans="1:21" s="15" customFormat="1" ht="7.5" customHeight="1" x14ac:dyDescent="0.45">
      <c r="B3" s="16"/>
      <c r="C3" s="16"/>
      <c r="F3" s="17"/>
      <c r="G3" s="17"/>
      <c r="H3" s="17"/>
      <c r="I3" s="17"/>
      <c r="J3" s="17"/>
      <c r="K3" s="17"/>
      <c r="O3" s="13"/>
      <c r="P3" s="13"/>
      <c r="Q3" s="13"/>
      <c r="R3" s="13"/>
      <c r="S3" s="13"/>
      <c r="T3" s="13"/>
      <c r="U3" s="13"/>
    </row>
    <row r="4" spans="1:21" s="15" customFormat="1" ht="15" customHeight="1" x14ac:dyDescent="0.45">
      <c r="A4" s="23"/>
      <c r="B4" s="24"/>
      <c r="C4" s="54"/>
      <c r="D4" s="54"/>
      <c r="E4" s="25"/>
      <c r="F4" s="26"/>
      <c r="G4" s="26"/>
      <c r="H4" s="26"/>
      <c r="I4" s="26"/>
      <c r="J4" s="26"/>
      <c r="K4" s="26"/>
      <c r="L4" s="25"/>
      <c r="M4" s="25"/>
      <c r="N4" s="25"/>
      <c r="O4" s="13"/>
      <c r="P4" s="13"/>
      <c r="Q4" s="13"/>
      <c r="R4" s="13"/>
      <c r="S4" s="13"/>
      <c r="T4" s="13"/>
      <c r="U4" s="13"/>
    </row>
    <row r="5" spans="1:21" s="15" customFormat="1" ht="15" customHeight="1" x14ac:dyDescent="0.45">
      <c r="A5" s="56" t="s">
        <v>13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13"/>
      <c r="P5" s="13"/>
      <c r="Q5" s="13"/>
      <c r="R5" s="13"/>
      <c r="S5" s="13"/>
      <c r="T5" s="13"/>
      <c r="U5" s="13"/>
    </row>
    <row r="6" spans="1:21" s="15" customFormat="1" ht="15" customHeight="1" x14ac:dyDescent="0.4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13"/>
      <c r="P6" s="13"/>
      <c r="Q6" s="13"/>
      <c r="R6" s="13"/>
      <c r="S6" s="13"/>
      <c r="T6" s="13"/>
      <c r="U6" s="13"/>
    </row>
    <row r="7" spans="1:21" s="15" customFormat="1" ht="15" customHeight="1" x14ac:dyDescent="0.45">
      <c r="A7" s="56" t="str">
        <f ca="1">"© "&amp;YEAR(TODAY())&amp;" Financial Edge Training"</f>
        <v>© 2021 Financial Edge Training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13"/>
      <c r="P7" s="13"/>
      <c r="Q7" s="13"/>
      <c r="R7" s="13"/>
      <c r="S7" s="13"/>
      <c r="T7" s="13"/>
      <c r="U7" s="13"/>
    </row>
    <row r="8" spans="1:21" s="15" customFormat="1" ht="15" customHeight="1" x14ac:dyDescent="0.45">
      <c r="A8" s="57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46"/>
      <c r="P8" s="46"/>
      <c r="Q8" s="46"/>
      <c r="R8" s="46"/>
      <c r="S8" s="46"/>
      <c r="T8" s="46"/>
      <c r="U8" s="46"/>
    </row>
    <row r="9" spans="1:21" s="15" customFormat="1" ht="15" customHeight="1" thickBot="1" x14ac:dyDescent="0.5">
      <c r="A9" s="40"/>
      <c r="B9" s="41"/>
      <c r="C9" s="40"/>
      <c r="D9" s="40"/>
      <c r="E9" s="42"/>
      <c r="F9" s="43"/>
      <c r="G9" s="43"/>
      <c r="H9" s="43"/>
      <c r="I9" s="43"/>
      <c r="J9" s="43"/>
      <c r="K9" s="43"/>
      <c r="L9" s="42"/>
      <c r="M9" s="42"/>
      <c r="N9" s="42"/>
      <c r="O9" s="13"/>
      <c r="P9" s="13"/>
      <c r="Q9" s="13"/>
      <c r="R9" s="13"/>
      <c r="S9" s="13"/>
      <c r="T9" s="13"/>
      <c r="U9" s="13"/>
    </row>
    <row r="10" spans="1:21" s="15" customFormat="1" ht="15" customHeight="1" x14ac:dyDescent="0.45">
      <c r="A10" s="13"/>
      <c r="B10" s="13"/>
      <c r="C10" s="13"/>
      <c r="D10" s="13"/>
      <c r="E10" s="13"/>
      <c r="F10" s="13"/>
      <c r="G10" s="53"/>
      <c r="H10" s="53"/>
      <c r="I10" s="53"/>
      <c r="J10" s="5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s="15" customFormat="1" ht="15" customHeight="1" x14ac:dyDescent="0.45">
      <c r="A11" s="13"/>
      <c r="B11" s="13"/>
      <c r="C11" s="13"/>
      <c r="D11" s="13"/>
      <c r="E11" s="13"/>
      <c r="F11" s="13"/>
      <c r="G11" s="53"/>
      <c r="H11" s="53"/>
      <c r="I11" s="53"/>
      <c r="J11" s="5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s="15" customFormat="1" ht="15" customHeight="1" x14ac:dyDescent="0.4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s="15" customFormat="1" ht="15" customHeight="1" x14ac:dyDescent="0.45">
      <c r="A13" s="13"/>
      <c r="B13" s="13"/>
      <c r="C13" s="13"/>
      <c r="D13" s="13"/>
      <c r="E13" s="13"/>
      <c r="F13" s="13"/>
      <c r="G13" s="53"/>
      <c r="H13" s="53"/>
      <c r="I13" s="53"/>
      <c r="J13" s="5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s="15" customFormat="1" ht="15" customHeight="1" x14ac:dyDescent="0.45">
      <c r="A14" s="13"/>
      <c r="B14" s="13"/>
      <c r="C14" s="13"/>
      <c r="D14" s="13"/>
      <c r="E14" s="13"/>
      <c r="F14" s="13"/>
      <c r="G14" s="53"/>
      <c r="H14" s="53"/>
      <c r="I14" s="53"/>
      <c r="J14" s="5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s="15" customFormat="1" ht="15" customHeight="1" x14ac:dyDescent="0.45">
      <c r="A15" s="13"/>
      <c r="B15" s="13"/>
      <c r="C15" s="13"/>
      <c r="D15" s="13"/>
      <c r="E15" s="13"/>
      <c r="F15" s="13"/>
      <c r="G15" s="53"/>
      <c r="H15" s="53"/>
      <c r="I15" s="53"/>
      <c r="J15" s="5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15" customFormat="1" ht="15" customHeight="1" x14ac:dyDescent="0.4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s="15" customFormat="1" ht="15" customHeight="1" x14ac:dyDescent="0.45">
      <c r="A17" s="13"/>
      <c r="B17" s="13"/>
      <c r="C17" s="13"/>
      <c r="D17" s="13"/>
      <c r="E17" s="13"/>
      <c r="F17" s="13"/>
      <c r="G17" s="53"/>
      <c r="H17" s="53"/>
      <c r="I17" s="53"/>
      <c r="J17" s="5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s="15" customFormat="1" ht="15" customHeight="1" x14ac:dyDescent="0.4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15" customHeight="1" x14ac:dyDescent="0.4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x14ac:dyDescent="0.4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x14ac:dyDescent="0.4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21" x14ac:dyDescent="0.4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21" x14ac:dyDescent="0.4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</sheetData>
  <mergeCells count="9">
    <mergeCell ref="A1:N1"/>
    <mergeCell ref="G17:J17"/>
    <mergeCell ref="G13:J15"/>
    <mergeCell ref="C4:D4"/>
    <mergeCell ref="A2:N2"/>
    <mergeCell ref="A5:N6"/>
    <mergeCell ref="A7:N7"/>
    <mergeCell ref="G10:J11"/>
    <mergeCell ref="A8:N8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2019&amp;C&amp;10Page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6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19921875" customWidth="1"/>
    <col min="4" max="4" width="2.86328125" customWidth="1"/>
    <col min="5" max="7" width="1.46484375" customWidth="1"/>
    <col min="8" max="8" width="2.86328125" customWidth="1"/>
    <col min="9" max="9" width="42.796875" customWidth="1"/>
    <col min="10" max="11" width="1.46484375" customWidth="1"/>
    <col min="12" max="12" width="15.53125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9.1328125" customWidth="1"/>
  </cols>
  <sheetData>
    <row r="1" spans="1:24" s="13" customFormat="1" ht="45" customHeight="1" x14ac:dyDescent="0.85">
      <c r="A1" s="10" t="str">
        <f>Welcome!A2</f>
        <v>Calendarization</v>
      </c>
      <c r="B1" s="10"/>
      <c r="C1" s="10"/>
      <c r="D1" s="10"/>
      <c r="E1" s="10"/>
      <c r="F1" s="10"/>
      <c r="G1" s="10"/>
      <c r="H1" s="10"/>
      <c r="I1" s="10"/>
      <c r="J1" s="5"/>
      <c r="K1" s="5"/>
      <c r="L1" s="5"/>
      <c r="M1" s="5"/>
      <c r="N1" s="5"/>
      <c r="O1" s="5"/>
      <c r="P1" s="5"/>
      <c r="Q1" s="5"/>
      <c r="R1" s="5"/>
    </row>
    <row r="2" spans="1:24" s="13" customFormat="1" ht="30" customHeight="1" x14ac:dyDescent="0.65">
      <c r="A2" s="11" t="s">
        <v>18</v>
      </c>
      <c r="B2" s="11"/>
      <c r="C2" s="11"/>
      <c r="D2" s="11"/>
      <c r="E2" s="11"/>
      <c r="F2" s="11"/>
      <c r="G2" s="11"/>
      <c r="H2" s="11"/>
      <c r="I2" s="11"/>
      <c r="J2" s="6"/>
      <c r="K2" s="6"/>
      <c r="L2" s="6"/>
      <c r="M2" s="6"/>
      <c r="N2" s="6"/>
      <c r="O2" s="6"/>
      <c r="P2" s="6"/>
      <c r="Q2" s="6"/>
      <c r="R2" s="6"/>
    </row>
    <row r="3" spans="1:24" s="3" customFormat="1" ht="7.5" customHeight="1" x14ac:dyDescent="0.45">
      <c r="S3" s="13"/>
      <c r="T3" s="13"/>
      <c r="U3" s="13"/>
      <c r="V3" s="13"/>
      <c r="W3" s="13"/>
      <c r="X3" s="13"/>
    </row>
    <row r="4" spans="1:24" s="3" customFormat="1" ht="22.5" customHeight="1" x14ac:dyDescent="0.45">
      <c r="A4" s="1"/>
      <c r="B4" s="59" t="s">
        <v>0</v>
      </c>
      <c r="C4" s="59"/>
      <c r="D4" s="59"/>
      <c r="E4" s="59"/>
      <c r="F4" s="59"/>
      <c r="G4" s="59"/>
      <c r="H4" s="59"/>
      <c r="I4" s="59"/>
      <c r="K4" s="1"/>
      <c r="L4" s="59" t="s">
        <v>2</v>
      </c>
      <c r="M4" s="59"/>
      <c r="N4" s="59"/>
      <c r="O4" s="59"/>
      <c r="P4" s="59"/>
      <c r="Q4" s="30"/>
      <c r="R4" s="30"/>
      <c r="S4" s="13"/>
      <c r="T4" s="13"/>
      <c r="U4" s="13"/>
      <c r="V4" s="13"/>
      <c r="W4" s="13"/>
      <c r="X4" s="13"/>
    </row>
    <row r="5" spans="1:24" s="3" customFormat="1" ht="15" customHeight="1" x14ac:dyDescent="0.45">
      <c r="A5" s="2"/>
      <c r="B5" s="39" t="s">
        <v>1</v>
      </c>
      <c r="C5" s="38" t="s">
        <v>32</v>
      </c>
      <c r="D5" s="36"/>
      <c r="E5" s="36"/>
      <c r="F5" s="36"/>
      <c r="G5" s="36"/>
      <c r="H5" s="36"/>
      <c r="I5" s="36"/>
      <c r="K5" s="1"/>
      <c r="L5" s="45" t="s">
        <v>3</v>
      </c>
      <c r="M5" s="45"/>
      <c r="N5" s="60" t="s">
        <v>9</v>
      </c>
      <c r="O5" s="60"/>
      <c r="P5" s="60"/>
      <c r="Q5" s="60"/>
      <c r="R5" s="30"/>
      <c r="S5" s="13"/>
      <c r="T5" s="13"/>
      <c r="U5" s="13"/>
      <c r="V5" s="13"/>
      <c r="W5" s="13"/>
      <c r="X5" s="13"/>
    </row>
    <row r="6" spans="1:24" s="3" customFormat="1" ht="15" customHeight="1" x14ac:dyDescent="0.45">
      <c r="A6" s="44"/>
      <c r="B6" s="39"/>
      <c r="C6" s="38"/>
      <c r="D6" s="36"/>
      <c r="E6" s="36"/>
      <c r="F6" s="36"/>
      <c r="G6" s="36"/>
      <c r="H6" s="36"/>
      <c r="I6" s="36"/>
      <c r="K6" s="2"/>
      <c r="L6" s="45" t="s">
        <v>4</v>
      </c>
      <c r="M6" s="45"/>
      <c r="N6" s="61">
        <v>43465</v>
      </c>
      <c r="O6" s="61"/>
      <c r="P6" s="61"/>
      <c r="Q6" s="61"/>
      <c r="R6" s="30"/>
      <c r="S6" s="13"/>
      <c r="T6" s="13"/>
      <c r="U6" s="13"/>
      <c r="V6" s="13"/>
      <c r="W6" s="13"/>
      <c r="X6" s="13"/>
    </row>
    <row r="7" spans="1:24" s="3" customFormat="1" ht="15" customHeight="1" x14ac:dyDescent="0.45">
      <c r="A7" s="36"/>
      <c r="B7" s="39"/>
      <c r="C7" s="38"/>
      <c r="D7" s="36"/>
      <c r="E7" s="36"/>
      <c r="F7" s="36"/>
      <c r="G7" s="36"/>
      <c r="H7" s="36"/>
      <c r="I7" s="36"/>
      <c r="K7" s="44"/>
      <c r="L7" s="45" t="s">
        <v>5</v>
      </c>
      <c r="M7" s="45"/>
      <c r="N7" s="60" t="s">
        <v>10</v>
      </c>
      <c r="O7" s="60"/>
      <c r="P7" s="60"/>
      <c r="Q7" s="60"/>
      <c r="R7" s="30"/>
      <c r="S7" s="13"/>
      <c r="T7" s="13"/>
      <c r="U7" s="13"/>
      <c r="V7" s="13"/>
      <c r="W7" s="13"/>
      <c r="X7" s="13"/>
    </row>
    <row r="8" spans="1:24" s="3" customFormat="1" ht="15" customHeight="1" x14ac:dyDescent="0.45">
      <c r="A8" s="36"/>
      <c r="B8" s="39"/>
      <c r="C8" s="36"/>
      <c r="D8" s="36"/>
      <c r="E8" s="36"/>
      <c r="F8" s="36"/>
      <c r="G8" s="36"/>
      <c r="H8" s="36"/>
      <c r="I8" s="36"/>
      <c r="K8" s="36"/>
      <c r="L8" s="45" t="s">
        <v>6</v>
      </c>
      <c r="M8" s="45"/>
      <c r="N8" s="60" t="s">
        <v>11</v>
      </c>
      <c r="O8" s="60"/>
      <c r="P8" s="60"/>
      <c r="Q8" s="60"/>
      <c r="R8" s="30"/>
      <c r="S8" s="13"/>
      <c r="T8" s="13"/>
      <c r="U8" s="13"/>
      <c r="V8" s="13"/>
      <c r="W8" s="13"/>
      <c r="X8" s="13"/>
    </row>
    <row r="9" spans="1:24" s="3" customFormat="1" ht="15" customHeight="1" x14ac:dyDescent="0.45">
      <c r="A9" s="27"/>
      <c r="B9" s="28"/>
      <c r="C9" s="27"/>
      <c r="D9" s="27"/>
      <c r="E9" s="27"/>
      <c r="F9" s="27"/>
      <c r="G9" s="27"/>
      <c r="H9" s="27"/>
      <c r="I9" s="27"/>
      <c r="K9" s="36"/>
      <c r="L9" s="45" t="s">
        <v>7</v>
      </c>
      <c r="M9" s="45"/>
      <c r="N9" s="60" t="s">
        <v>12</v>
      </c>
      <c r="O9" s="60"/>
      <c r="P9" s="60"/>
      <c r="Q9" s="60"/>
      <c r="R9" s="30"/>
      <c r="S9" s="13"/>
      <c r="T9" s="13"/>
      <c r="U9" s="13"/>
      <c r="V9" s="13"/>
      <c r="W9" s="13"/>
      <c r="X9" s="13"/>
    </row>
    <row r="10" spans="1:24" s="3" customFormat="1" ht="15" customHeight="1" x14ac:dyDescent="0.45">
      <c r="A10" s="29"/>
      <c r="B10" s="29"/>
      <c r="C10" s="29"/>
      <c r="D10" s="29"/>
      <c r="E10" s="29"/>
      <c r="F10" s="29"/>
      <c r="G10" s="29"/>
      <c r="H10" s="29"/>
      <c r="I10" s="29"/>
      <c r="K10" s="36"/>
      <c r="L10" s="45" t="s">
        <v>8</v>
      </c>
      <c r="M10" s="45"/>
      <c r="N10" s="58"/>
      <c r="O10" s="58"/>
      <c r="P10" s="58"/>
      <c r="Q10" s="58"/>
      <c r="R10" s="31"/>
      <c r="S10" s="13"/>
      <c r="T10" s="13"/>
      <c r="U10" s="13"/>
      <c r="V10" s="13"/>
      <c r="W10" s="13"/>
      <c r="X10" s="13"/>
    </row>
    <row r="11" spans="1:24" s="3" customFormat="1" ht="15" customHeight="1" thickBot="1" x14ac:dyDescent="0.5">
      <c r="A11" s="40"/>
      <c r="B11" s="40"/>
      <c r="C11" s="40"/>
      <c r="D11" s="40"/>
      <c r="E11" s="40"/>
      <c r="F11" s="40"/>
      <c r="G11" s="40"/>
      <c r="H11" s="40"/>
      <c r="I11" s="40"/>
      <c r="K11" s="40"/>
      <c r="L11" s="40"/>
      <c r="M11" s="40"/>
      <c r="N11" s="40"/>
      <c r="O11" s="40"/>
      <c r="P11" s="40"/>
      <c r="Q11" s="40"/>
      <c r="R11" s="40"/>
      <c r="S11" s="13"/>
      <c r="T11" s="13"/>
      <c r="U11" s="13"/>
      <c r="V11" s="13"/>
      <c r="W11" s="13"/>
      <c r="X11" s="13"/>
    </row>
    <row r="12" spans="1:24" s="3" customFormat="1" ht="7.5" customHeight="1" x14ac:dyDescent="0.45">
      <c r="K12" s="17"/>
      <c r="L12" s="17"/>
      <c r="M12" s="17"/>
      <c r="N12" s="17"/>
      <c r="O12" s="17"/>
      <c r="P12" s="17"/>
      <c r="Q12" s="17"/>
      <c r="R12" s="17"/>
      <c r="S12" s="13"/>
      <c r="T12" s="13"/>
      <c r="U12" s="13"/>
      <c r="V12" s="13"/>
      <c r="W12" s="13"/>
      <c r="X12" s="13"/>
    </row>
    <row r="13" spans="1:24" s="3" customFormat="1" ht="22.5" customHeight="1" x14ac:dyDescent="0.45">
      <c r="A13" s="35"/>
      <c r="B13" s="59" t="s">
        <v>19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N13" s="1"/>
      <c r="O13" s="59" t="s">
        <v>14</v>
      </c>
      <c r="P13" s="59"/>
      <c r="Q13" s="59"/>
      <c r="R13" s="37"/>
      <c r="S13" s="13"/>
      <c r="T13" s="13"/>
      <c r="U13" s="13"/>
      <c r="V13" s="13"/>
      <c r="W13" s="13"/>
      <c r="X13" s="13"/>
    </row>
    <row r="14" spans="1:24" s="3" customFormat="1" ht="15" customHeight="1" x14ac:dyDescent="0.45">
      <c r="A14" s="36"/>
      <c r="B14" s="58" t="s">
        <v>33</v>
      </c>
      <c r="C14" s="58"/>
      <c r="D14" s="58" t="s">
        <v>34</v>
      </c>
      <c r="E14" s="58"/>
      <c r="F14" s="58"/>
      <c r="G14" s="58"/>
      <c r="H14" s="58"/>
      <c r="I14" s="58"/>
      <c r="J14" s="58"/>
      <c r="K14" s="58"/>
      <c r="L14" s="58"/>
      <c r="N14" s="2"/>
      <c r="O14" s="18"/>
      <c r="P14" s="14"/>
      <c r="Q14" s="14"/>
      <c r="R14" s="36"/>
      <c r="S14" s="13"/>
      <c r="T14" s="13"/>
      <c r="U14" s="13"/>
      <c r="V14" s="13"/>
      <c r="W14" s="13"/>
      <c r="X14" s="13"/>
    </row>
    <row r="15" spans="1:24" s="3" customFormat="1" ht="15" customHeight="1" x14ac:dyDescent="0.45">
      <c r="A15" s="36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N15" s="44"/>
      <c r="O15" s="18"/>
      <c r="P15" s="32" t="s">
        <v>15</v>
      </c>
      <c r="Q15" s="14"/>
      <c r="R15" s="36"/>
      <c r="S15" s="13"/>
      <c r="T15" s="13"/>
      <c r="U15" s="13"/>
      <c r="V15" s="13"/>
      <c r="W15" s="13"/>
      <c r="X15" s="13"/>
    </row>
    <row r="16" spans="1:24" s="3" customFormat="1" ht="15" customHeight="1" x14ac:dyDescent="0.45">
      <c r="A16" s="36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N16" s="36"/>
      <c r="O16" s="18"/>
      <c r="P16" s="22" t="s">
        <v>16</v>
      </c>
      <c r="Q16" s="14"/>
      <c r="R16" s="36"/>
      <c r="S16" s="13"/>
      <c r="T16" s="13"/>
      <c r="U16" s="13"/>
      <c r="V16" s="13"/>
      <c r="W16" s="13"/>
      <c r="X16" s="13"/>
    </row>
    <row r="17" spans="1:24" s="3" customFormat="1" ht="15" customHeight="1" x14ac:dyDescent="0.45">
      <c r="A17" s="36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N17" s="36"/>
      <c r="O17" s="18"/>
      <c r="P17" t="s">
        <v>17</v>
      </c>
      <c r="Q17" s="14"/>
      <c r="R17" s="36"/>
      <c r="S17" s="13"/>
      <c r="T17" s="13"/>
      <c r="U17" s="13"/>
      <c r="V17" s="13"/>
      <c r="W17" s="13"/>
      <c r="X17" s="13"/>
    </row>
    <row r="18" spans="1:24" s="3" customFormat="1" ht="15" customHeight="1" x14ac:dyDescent="0.45">
      <c r="A18" s="29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N18" s="29"/>
      <c r="O18" s="33"/>
      <c r="P18" s="33"/>
      <c r="Q18" s="33"/>
      <c r="R18" s="29"/>
      <c r="S18" s="13"/>
      <c r="T18" s="13"/>
      <c r="U18" s="13"/>
      <c r="V18" s="13"/>
      <c r="W18" s="13"/>
      <c r="X18" s="13"/>
    </row>
    <row r="19" spans="1:24" ht="14.65" thickBot="1" x14ac:dyDescent="0.5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N19" s="40"/>
      <c r="O19" s="40"/>
      <c r="P19" s="40"/>
      <c r="Q19" s="40"/>
      <c r="R19" s="40"/>
      <c r="S19" s="13"/>
      <c r="T19" s="13"/>
      <c r="U19" s="13"/>
      <c r="V19" s="13"/>
      <c r="W19" s="13"/>
      <c r="X19" s="13"/>
    </row>
    <row r="20" spans="1:24" x14ac:dyDescent="0.45">
      <c r="Q20" s="34"/>
      <c r="R20" s="20"/>
      <c r="S20" s="13"/>
      <c r="T20" s="13"/>
      <c r="U20" s="13"/>
      <c r="V20" s="13"/>
      <c r="W20" s="13"/>
      <c r="X20" s="13"/>
    </row>
    <row r="21" spans="1:24" x14ac:dyDescent="0.45"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13"/>
      <c r="T21" s="13"/>
      <c r="U21" s="13"/>
      <c r="V21" s="13"/>
      <c r="W21" s="13"/>
      <c r="X21" s="13"/>
    </row>
    <row r="22" spans="1:24" x14ac:dyDescent="0.45"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13"/>
      <c r="T22" s="13"/>
      <c r="U22" s="13"/>
      <c r="V22" s="13"/>
      <c r="W22" s="13"/>
      <c r="X22" s="13"/>
    </row>
    <row r="23" spans="1:24" x14ac:dyDescent="0.45">
      <c r="F23" s="20"/>
      <c r="G23" s="20"/>
      <c r="H23" s="20"/>
      <c r="I23" s="20"/>
      <c r="J23" s="20"/>
      <c r="K23" s="20"/>
      <c r="L23" s="20"/>
      <c r="M23" s="20"/>
      <c r="N23" s="19"/>
      <c r="O23" s="19"/>
      <c r="P23" s="19"/>
      <c r="Q23" s="19"/>
      <c r="S23" s="13"/>
      <c r="T23" s="13"/>
      <c r="U23" s="13"/>
      <c r="V23" s="13"/>
      <c r="W23" s="13"/>
      <c r="X23" s="13"/>
    </row>
    <row r="24" spans="1:24" x14ac:dyDescent="0.45"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S24" s="13"/>
      <c r="T24" s="13"/>
      <c r="U24" s="13"/>
      <c r="V24" s="13"/>
      <c r="W24" s="13"/>
      <c r="X24" s="13"/>
    </row>
    <row r="25" spans="1:24" x14ac:dyDescent="0.45"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S25" s="13"/>
      <c r="T25" s="13"/>
      <c r="U25" s="13"/>
      <c r="V25" s="13"/>
      <c r="W25" s="13"/>
      <c r="X25" s="13"/>
    </row>
    <row r="26" spans="1:24" x14ac:dyDescent="0.45"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S26" s="13"/>
      <c r="T26" s="13"/>
      <c r="U26" s="13"/>
      <c r="V26" s="13"/>
      <c r="W26" s="13"/>
      <c r="X26" s="13"/>
    </row>
  </sheetData>
  <mergeCells count="20">
    <mergeCell ref="D15:L15"/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2019&amp;C&amp;10Page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7"/>
  <sheetViews>
    <sheetView zoomScaleNormal="100" workbookViewId="0"/>
  </sheetViews>
  <sheetFormatPr defaultColWidth="9.1328125" defaultRowHeight="15" customHeight="1" x14ac:dyDescent="0.45"/>
  <cols>
    <col min="1" max="1" width="1.53125" style="12" customWidth="1"/>
    <col min="2" max="2" width="40.53125" customWidth="1"/>
    <col min="3" max="10" width="11.53125" customWidth="1"/>
    <col min="11" max="12" width="9.1328125" customWidth="1"/>
  </cols>
  <sheetData>
    <row r="1" spans="1:10" s="13" customFormat="1" ht="45" customHeight="1" x14ac:dyDescent="0.85">
      <c r="A1" s="4" t="str">
        <f>Welcome!A2</f>
        <v>Calendarization</v>
      </c>
      <c r="B1" s="7"/>
      <c r="C1" s="9"/>
      <c r="D1" s="9"/>
      <c r="E1" s="9"/>
      <c r="F1" s="9"/>
      <c r="G1" s="9"/>
      <c r="H1" s="9"/>
      <c r="I1" s="9"/>
      <c r="J1" s="9"/>
    </row>
    <row r="2" spans="1:10" s="13" customFormat="1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</row>
    <row r="3" spans="1:10" ht="15" customHeight="1" x14ac:dyDescent="0.45">
      <c r="A3" s="51"/>
      <c r="B3" s="51"/>
      <c r="C3" s="51"/>
      <c r="D3" s="51"/>
      <c r="E3" s="51"/>
      <c r="F3" s="51"/>
      <c r="G3" s="51"/>
      <c r="H3" s="51"/>
      <c r="I3" s="51"/>
      <c r="J3" s="51"/>
    </row>
    <row r="4" spans="1:10" s="51" customFormat="1" ht="15" customHeight="1" x14ac:dyDescent="0.45">
      <c r="A4" s="12" t="s">
        <v>27</v>
      </c>
    </row>
    <row r="5" spans="1:10" s="51" customFormat="1" ht="15" customHeight="1" x14ac:dyDescent="0.45">
      <c r="B5" s="62" t="s">
        <v>56</v>
      </c>
    </row>
    <row r="6" spans="1:10" s="51" customFormat="1" ht="15" customHeight="1" x14ac:dyDescent="0.45"/>
    <row r="7" spans="1:10" s="51" customFormat="1" ht="15" customHeight="1" x14ac:dyDescent="0.45">
      <c r="B7" s="62" t="s">
        <v>35</v>
      </c>
      <c r="C7" s="48">
        <v>43003</v>
      </c>
    </row>
    <row r="8" spans="1:10" s="51" customFormat="1" ht="15" customHeight="1" x14ac:dyDescent="0.45">
      <c r="B8" s="62" t="s">
        <v>36</v>
      </c>
      <c r="C8" s="48">
        <v>43100</v>
      </c>
    </row>
    <row r="9" spans="1:10" s="51" customFormat="1" ht="15" customHeight="1" x14ac:dyDescent="0.45">
      <c r="B9" s="62" t="s">
        <v>37</v>
      </c>
      <c r="C9" s="51">
        <f>C7-C8</f>
        <v>-97</v>
      </c>
      <c r="D9" s="51" t="str">
        <f ca="1">_xlfn.FORMULATEXT(C9)</f>
        <v>=C7-C8</v>
      </c>
    </row>
    <row r="10" spans="1:10" s="51" customFormat="1" ht="15" customHeight="1" x14ac:dyDescent="0.45"/>
    <row r="11" spans="1:10" s="51" customFormat="1" ht="15" customHeight="1" x14ac:dyDescent="0.45">
      <c r="A11" s="12" t="s">
        <v>28</v>
      </c>
    </row>
    <row r="12" spans="1:10" s="51" customFormat="1" ht="15" customHeight="1" x14ac:dyDescent="0.45">
      <c r="B12" s="62" t="s">
        <v>57</v>
      </c>
    </row>
    <row r="13" spans="1:10" s="51" customFormat="1" ht="15" customHeight="1" x14ac:dyDescent="0.45"/>
    <row r="14" spans="1:10" s="51" customFormat="1" ht="15" customHeight="1" x14ac:dyDescent="0.45">
      <c r="D14" s="51" t="s">
        <v>38</v>
      </c>
      <c r="E14" s="51" t="s">
        <v>39</v>
      </c>
      <c r="F14" s="51" t="s">
        <v>40</v>
      </c>
    </row>
    <row r="15" spans="1:10" s="51" customFormat="1" ht="15" customHeight="1" x14ac:dyDescent="0.45">
      <c r="B15" s="62" t="s">
        <v>41</v>
      </c>
      <c r="D15" s="48">
        <f>DATE(YEAR(E15)-1,MONTH(E15),DAY(E15))</f>
        <v>42638</v>
      </c>
      <c r="E15" s="48">
        <f>C7</f>
        <v>43003</v>
      </c>
      <c r="F15" s="48">
        <f>DATE(YEAR(E15)+1,MONTH(E15),DAY(E15))</f>
        <v>43368</v>
      </c>
      <c r="G15" s="48">
        <f>DATE(YEAR(F15)+1,MONTH(F15),DAY(F15))</f>
        <v>43733</v>
      </c>
    </row>
    <row r="16" spans="1:10" s="51" customFormat="1" ht="15" customHeight="1" x14ac:dyDescent="0.45">
      <c r="B16" s="62" t="s">
        <v>36</v>
      </c>
      <c r="D16" s="48">
        <f>DATE(YEAR(E16)-1,MONTH(E16),DAY(E16))</f>
        <v>42735</v>
      </c>
      <c r="E16" s="48">
        <f>C8</f>
        <v>43100</v>
      </c>
      <c r="F16" s="48">
        <f>DATE(YEAR(E16)+1,MONTH(E16),DAY(E16))</f>
        <v>43465</v>
      </c>
      <c r="G16" s="48">
        <f>DATE(YEAR(F16)+1,MONTH(F16),DAY(F16))</f>
        <v>43830</v>
      </c>
    </row>
    <row r="17" spans="1:7" s="51" customFormat="1" ht="15" customHeight="1" x14ac:dyDescent="0.45">
      <c r="B17" s="62" t="s">
        <v>42</v>
      </c>
      <c r="E17" s="51">
        <f>C9</f>
        <v>-97</v>
      </c>
      <c r="F17" s="51" t="str">
        <f ca="1">_xlfn.FORMULATEXT(E17)</f>
        <v>=C9</v>
      </c>
    </row>
    <row r="18" spans="1:7" s="51" customFormat="1" ht="15" customHeight="1" x14ac:dyDescent="0.45"/>
    <row r="19" spans="1:7" s="51" customFormat="1" ht="15" customHeight="1" x14ac:dyDescent="0.45">
      <c r="B19" s="62" t="s">
        <v>43</v>
      </c>
      <c r="D19" s="49">
        <f>-MIN(C9/365,0)</f>
        <v>0.26575342465753427</v>
      </c>
      <c r="E19" s="51" t="str">
        <f ca="1">_xlfn.FORMULATEXT(D19)</f>
        <v>=-MIN(C9/365,0)</v>
      </c>
    </row>
    <row r="20" spans="1:7" s="51" customFormat="1" ht="15" customHeight="1" x14ac:dyDescent="0.45">
      <c r="B20" s="62" t="s">
        <v>45</v>
      </c>
      <c r="D20" s="49">
        <f>1-D19-D21</f>
        <v>0.73424657534246573</v>
      </c>
      <c r="E20" s="51" t="str">
        <f t="shared" ref="E20" ca="1" si="0">_xlfn.FORMULATEXT(D20)</f>
        <v>=1-D19-D21</v>
      </c>
    </row>
    <row r="21" spans="1:7" s="51" customFormat="1" ht="15" customHeight="1" x14ac:dyDescent="0.45">
      <c r="B21" s="62" t="s">
        <v>44</v>
      </c>
      <c r="D21" s="49">
        <f>MAX(C9/365,0)</f>
        <v>0</v>
      </c>
      <c r="E21" s="51" t="str">
        <f ca="1">_xlfn.FORMULATEXT(D21)</f>
        <v>=MAX(C9/365,0)</v>
      </c>
    </row>
    <row r="22" spans="1:7" s="51" customFormat="1" ht="15" customHeight="1" x14ac:dyDescent="0.45"/>
    <row r="23" spans="1:7" s="51" customFormat="1" ht="15" customHeight="1" x14ac:dyDescent="0.45">
      <c r="A23" s="12" t="s">
        <v>31</v>
      </c>
    </row>
    <row r="24" spans="1:7" s="51" customFormat="1" ht="15" customHeight="1" x14ac:dyDescent="0.45">
      <c r="B24" s="62" t="s">
        <v>58</v>
      </c>
    </row>
    <row r="25" spans="1:7" s="51" customFormat="1" ht="15" customHeight="1" x14ac:dyDescent="0.45"/>
    <row r="26" spans="1:7" s="51" customFormat="1" ht="15" customHeight="1" x14ac:dyDescent="0.45">
      <c r="D26" s="51" t="s">
        <v>38</v>
      </c>
      <c r="E26" s="51" t="s">
        <v>39</v>
      </c>
      <c r="F26" s="51" t="s">
        <v>40</v>
      </c>
    </row>
    <row r="27" spans="1:7" s="51" customFormat="1" ht="15" customHeight="1" x14ac:dyDescent="0.45">
      <c r="B27" s="62" t="s">
        <v>41</v>
      </c>
      <c r="D27" s="48">
        <f>DATE(YEAR(E27)-1,MONTH(E27),DAY(E27))</f>
        <v>42638</v>
      </c>
      <c r="E27" s="48">
        <f>C7</f>
        <v>43003</v>
      </c>
      <c r="F27" s="48">
        <f>DATE(YEAR(E27)+1,MONTH(E27),DAY(E27))</f>
        <v>43368</v>
      </c>
      <c r="G27" s="48">
        <f>DATE(YEAR(F27)+1,MONTH(F27),DAY(F27))</f>
        <v>43733</v>
      </c>
    </row>
    <row r="28" spans="1:7" s="51" customFormat="1" ht="15" customHeight="1" x14ac:dyDescent="0.45">
      <c r="B28" s="62" t="s">
        <v>46</v>
      </c>
      <c r="D28" s="63">
        <v>300</v>
      </c>
      <c r="E28" s="63">
        <v>330</v>
      </c>
      <c r="F28" s="63">
        <v>369</v>
      </c>
      <c r="G28" s="63">
        <v>402</v>
      </c>
    </row>
    <row r="29" spans="1:7" s="51" customFormat="1" ht="15" customHeight="1" x14ac:dyDescent="0.45"/>
    <row r="30" spans="1:7" s="51" customFormat="1" ht="15" customHeight="1" x14ac:dyDescent="0.45">
      <c r="B30" s="62" t="s">
        <v>36</v>
      </c>
      <c r="D30" s="48">
        <f>DATE(YEAR(E30)-1,MONTH(E30),DAY(E30))</f>
        <v>42735</v>
      </c>
      <c r="E30" s="48">
        <f>C8</f>
        <v>43100</v>
      </c>
      <c r="F30" s="48">
        <f>DATE(YEAR(E30)+1,MONTH(E30),DAY(E30))</f>
        <v>43465</v>
      </c>
      <c r="G30" s="48">
        <f>DATE(YEAR(F30)+1,MONTH(F30),DAY(F30))</f>
        <v>43830</v>
      </c>
    </row>
    <row r="31" spans="1:7" s="51" customFormat="1" ht="15" customHeight="1" x14ac:dyDescent="0.45">
      <c r="B31" s="62" t="s">
        <v>46</v>
      </c>
      <c r="D31" s="63">
        <v>100</v>
      </c>
      <c r="E31" s="63">
        <v>110</v>
      </c>
      <c r="F31" s="63">
        <v>123</v>
      </c>
      <c r="G31" s="63">
        <v>134</v>
      </c>
    </row>
    <row r="32" spans="1:7" s="51" customFormat="1" ht="15" customHeight="1" x14ac:dyDescent="0.45"/>
    <row r="33" spans="1:10" s="51" customFormat="1" ht="15" customHeight="1" x14ac:dyDescent="0.45">
      <c r="B33" s="62" t="s">
        <v>47</v>
      </c>
      <c r="E33" s="51">
        <f>C9</f>
        <v>-97</v>
      </c>
      <c r="F33" s="51" t="str">
        <f ca="1">_xlfn.FORMULATEXT(E33)</f>
        <v>=C9</v>
      </c>
    </row>
    <row r="34" spans="1:10" s="51" customFormat="1" ht="15" customHeight="1" x14ac:dyDescent="0.45">
      <c r="D34" s="51" t="s">
        <v>48</v>
      </c>
      <c r="F34" s="51" t="s">
        <v>49</v>
      </c>
    </row>
    <row r="35" spans="1:10" s="51" customFormat="1" ht="15" customHeight="1" x14ac:dyDescent="0.45">
      <c r="B35" s="62" t="s">
        <v>50</v>
      </c>
      <c r="D35" s="49">
        <f>D19</f>
        <v>0.26575342465753427</v>
      </c>
      <c r="E35" s="49">
        <f>D20</f>
        <v>0.73424657534246573</v>
      </c>
      <c r="F35" s="49">
        <f>D21</f>
        <v>0</v>
      </c>
      <c r="G35" s="51" t="str">
        <f ca="1">_xlfn.FORMULATEXT(D35)</f>
        <v>=D19</v>
      </c>
      <c r="H35" s="51" t="str">
        <f t="shared" ref="H35:I35" ca="1" si="1">_xlfn.FORMULATEXT(E35)</f>
        <v>=D20</v>
      </c>
      <c r="I35" s="51" t="str">
        <f t="shared" ca="1" si="1"/>
        <v>=D21</v>
      </c>
    </row>
    <row r="36" spans="1:10" s="51" customFormat="1" ht="15" customHeight="1" x14ac:dyDescent="0.45"/>
    <row r="37" spans="1:10" s="51" customFormat="1" ht="15" customHeight="1" x14ac:dyDescent="0.45">
      <c r="D37" s="48">
        <f>D27</f>
        <v>42638</v>
      </c>
      <c r="E37" s="48">
        <f>E27</f>
        <v>43003</v>
      </c>
      <c r="F37" s="48">
        <f>F27</f>
        <v>43368</v>
      </c>
      <c r="G37" s="48">
        <f>G27</f>
        <v>43733</v>
      </c>
    </row>
    <row r="38" spans="1:10" s="51" customFormat="1" ht="15" customHeight="1" x14ac:dyDescent="0.45">
      <c r="B38" s="62" t="s">
        <v>51</v>
      </c>
      <c r="D38" s="51">
        <f>SUMPRODUCT(C31:E31,$D$35:$F$35)</f>
        <v>73.424657534246577</v>
      </c>
      <c r="E38" s="51">
        <f t="shared" ref="E38:G38" si="2">SUMPRODUCT(D31:F31,$D$35:$F$35)</f>
        <v>107.34246575342465</v>
      </c>
      <c r="F38" s="51">
        <f t="shared" si="2"/>
        <v>119.54520547945205</v>
      </c>
      <c r="G38" s="51">
        <f t="shared" si="2"/>
        <v>131.07671232876712</v>
      </c>
    </row>
    <row r="39" spans="1:10" s="51" customFormat="1" ht="15" customHeight="1" x14ac:dyDescent="0.45"/>
    <row r="40" spans="1:10" ht="15" customHeight="1" x14ac:dyDescent="0.45">
      <c r="A40" s="12" t="s">
        <v>52</v>
      </c>
      <c r="B40" s="51"/>
      <c r="C40" s="51"/>
      <c r="D40" s="51"/>
      <c r="E40" s="51"/>
      <c r="F40" s="51"/>
      <c r="G40" s="51"/>
      <c r="H40" s="51"/>
      <c r="I40" s="51"/>
      <c r="J40" s="51"/>
    </row>
    <row r="41" spans="1:10" s="47" customFormat="1" ht="15" customHeight="1" x14ac:dyDescent="0.45">
      <c r="A41" s="51"/>
      <c r="B41" s="47" t="str">
        <f>"Calendarize the target's figures to the acquiror's year end in "&amp;YEAR(C43)</f>
        <v>Calendarize the target's figures to the acquiror's year end in 2017</v>
      </c>
      <c r="C41" s="51"/>
      <c r="D41" s="51"/>
      <c r="E41" s="51"/>
      <c r="F41" s="51"/>
      <c r="G41" s="51"/>
      <c r="H41" s="51"/>
      <c r="I41" s="51"/>
      <c r="J41" s="51"/>
    </row>
    <row r="42" spans="1:10" s="47" customFormat="1" ht="15" customHeight="1" x14ac:dyDescent="0.45">
      <c r="A42" s="51"/>
      <c r="B42" s="51"/>
      <c r="C42" s="51"/>
      <c r="D42" s="51"/>
      <c r="E42" s="51"/>
      <c r="F42" s="51"/>
      <c r="G42" s="51"/>
      <c r="H42" s="51"/>
      <c r="I42" s="51"/>
      <c r="J42" s="51"/>
    </row>
    <row r="43" spans="1:10" ht="15" customHeight="1" x14ac:dyDescent="0.45">
      <c r="A43" s="51"/>
      <c r="B43" t="s">
        <v>21</v>
      </c>
      <c r="C43" s="48">
        <v>43100</v>
      </c>
      <c r="D43" s="51"/>
      <c r="E43" s="51"/>
      <c r="F43" s="51"/>
      <c r="G43" s="51"/>
      <c r="H43" s="51"/>
      <c r="I43" s="51"/>
      <c r="J43" s="51"/>
    </row>
    <row r="44" spans="1:10" ht="15" customHeight="1" x14ac:dyDescent="0.45">
      <c r="A44" s="51"/>
      <c r="B44" t="s">
        <v>22</v>
      </c>
      <c r="C44" s="48">
        <v>43008</v>
      </c>
      <c r="D44" s="51"/>
      <c r="E44" s="51"/>
      <c r="F44" s="51"/>
      <c r="G44" s="51"/>
      <c r="H44" s="51"/>
      <c r="I44" s="51"/>
      <c r="J44" s="51"/>
    </row>
    <row r="45" spans="1:10" ht="15" customHeight="1" x14ac:dyDescent="0.45">
      <c r="A45" s="51"/>
      <c r="B45" t="s">
        <v>29</v>
      </c>
      <c r="C45" s="49">
        <f>(C43-C44)/365</f>
        <v>0.25205479452054796</v>
      </c>
      <c r="D45" s="13" t="str">
        <f ca="1">_xlfn.FORMULATEXT(Calendar1)</f>
        <v>=(C43-C44)/365</v>
      </c>
      <c r="E45" s="51"/>
      <c r="F45" s="51"/>
      <c r="G45" s="51"/>
      <c r="H45" s="51"/>
      <c r="I45" s="51"/>
      <c r="J45" s="51"/>
    </row>
    <row r="46" spans="1:10" ht="15" customHeight="1" x14ac:dyDescent="0.45">
      <c r="A46" s="51"/>
      <c r="B46" s="51"/>
      <c r="C46" s="51"/>
      <c r="D46" s="51"/>
      <c r="E46" s="51"/>
      <c r="F46" s="51"/>
      <c r="G46" s="51"/>
      <c r="H46" s="51"/>
      <c r="I46" s="51"/>
      <c r="J46" s="51"/>
    </row>
    <row r="47" spans="1:10" ht="15" customHeight="1" x14ac:dyDescent="0.45">
      <c r="A47" s="51"/>
      <c r="B47" t="s">
        <v>23</v>
      </c>
      <c r="C47" s="51"/>
      <c r="D47" s="51"/>
      <c r="E47" s="51"/>
      <c r="F47" s="51"/>
      <c r="G47" s="51"/>
      <c r="H47" s="51"/>
      <c r="I47" s="51"/>
      <c r="J47" s="51"/>
    </row>
    <row r="48" spans="1:10" ht="15" customHeight="1" x14ac:dyDescent="0.45">
      <c r="A48" s="51"/>
      <c r="B48" s="51"/>
      <c r="C48" s="48">
        <f>DATE(YEAR(D48)-1,MONTH(D48),DAY(D48))</f>
        <v>42643</v>
      </c>
      <c r="D48" s="48">
        <f>C44</f>
        <v>43008</v>
      </c>
      <c r="E48" s="48">
        <f>DATE(YEAR(D48)+1,MONTH(D48), DAY(D48))</f>
        <v>43373</v>
      </c>
      <c r="F48" s="51"/>
      <c r="G48" s="51"/>
      <c r="H48" s="51"/>
      <c r="I48" s="51"/>
      <c r="J48" s="51"/>
    </row>
    <row r="49" spans="1:10" ht="15" customHeight="1" x14ac:dyDescent="0.45">
      <c r="A49" s="51"/>
      <c r="B49" t="s">
        <v>24</v>
      </c>
      <c r="C49" s="50">
        <v>100</v>
      </c>
      <c r="D49" s="50">
        <v>200</v>
      </c>
      <c r="E49" s="50">
        <v>300</v>
      </c>
      <c r="F49" s="51"/>
      <c r="G49" s="51"/>
      <c r="H49" s="51"/>
      <c r="I49" s="51"/>
      <c r="J49" s="51"/>
    </row>
    <row r="50" spans="1:10" ht="15" customHeight="1" x14ac:dyDescent="0.45">
      <c r="A50" s="51"/>
      <c r="B50" t="s">
        <v>25</v>
      </c>
      <c r="C50" s="50">
        <v>50</v>
      </c>
      <c r="D50" s="50">
        <v>60</v>
      </c>
      <c r="E50" s="50">
        <v>70</v>
      </c>
      <c r="F50" s="51"/>
      <c r="G50" s="51"/>
      <c r="H50" s="51"/>
      <c r="I50" s="51"/>
      <c r="J50" s="51"/>
    </row>
    <row r="51" spans="1:10" ht="15" customHeight="1" x14ac:dyDescent="0.45">
      <c r="A51" s="51"/>
      <c r="B51" t="s">
        <v>26</v>
      </c>
      <c r="C51" s="50">
        <v>20</v>
      </c>
      <c r="D51" s="50">
        <v>30</v>
      </c>
      <c r="E51" s="50">
        <v>40</v>
      </c>
      <c r="F51" s="51"/>
      <c r="G51" s="51"/>
      <c r="H51" s="51"/>
      <c r="I51" s="51"/>
      <c r="J51" s="51"/>
    </row>
    <row r="52" spans="1:10" ht="15" customHeight="1" x14ac:dyDescent="0.45">
      <c r="A52" s="51"/>
      <c r="B52" s="51"/>
      <c r="C52" s="51"/>
      <c r="D52" s="51"/>
      <c r="E52" s="51"/>
      <c r="F52" s="51"/>
      <c r="G52" s="51"/>
      <c r="H52" s="51"/>
      <c r="I52" s="51"/>
      <c r="J52" s="51"/>
    </row>
    <row r="53" spans="1:10" ht="15" customHeight="1" x14ac:dyDescent="0.45">
      <c r="A53" s="51"/>
      <c r="B53" t="s">
        <v>30</v>
      </c>
      <c r="C53" s="51"/>
      <c r="D53" s="51"/>
      <c r="E53" s="51"/>
      <c r="F53" s="51"/>
      <c r="G53" s="51"/>
      <c r="H53" s="51"/>
      <c r="I53" s="51"/>
      <c r="J53" s="51"/>
    </row>
    <row r="54" spans="1:10" s="47" customFormat="1" ht="15" customHeight="1" x14ac:dyDescent="0.45">
      <c r="A54" s="51"/>
      <c r="B54" s="51"/>
      <c r="C54" s="48">
        <f>DATE(YEAR(D54)-1,MONTH(D54),DAY(D54))</f>
        <v>42643</v>
      </c>
      <c r="D54" s="48">
        <f>C44</f>
        <v>43008</v>
      </c>
      <c r="E54" s="48">
        <f>DATE(YEAR(D54)+1,MONTH(D54), DAY(D54))</f>
        <v>43373</v>
      </c>
      <c r="F54" s="51"/>
      <c r="G54" s="51"/>
      <c r="H54" s="51"/>
      <c r="I54" s="51"/>
      <c r="J54" s="51"/>
    </row>
    <row r="55" spans="1:10" ht="15" customHeight="1" x14ac:dyDescent="0.45">
      <c r="A55" s="51"/>
      <c r="B55" t="s">
        <v>24</v>
      </c>
      <c r="C55" s="51"/>
      <c r="D55" s="47">
        <f>IF(C44&lt;C43,(1-Calendar1)*D49+Calendar1*E49,(1+Calendar1)*D49+(-Calendar1*C49))</f>
        <v>225.20547945205479</v>
      </c>
      <c r="E55" s="47" t="str">
        <f ca="1">_xlfn.FORMULATEXT(D55)</f>
        <v>=IF(C44&lt;C43,(1-Calendar1)*D49+Calendar1*E49,(1+Calendar1)*D49+(-Calendar1*C49))</v>
      </c>
      <c r="F55" s="51"/>
      <c r="G55" s="51"/>
      <c r="H55" s="51"/>
      <c r="I55" s="51"/>
      <c r="J55" s="51"/>
    </row>
    <row r="56" spans="1:10" ht="15" customHeight="1" x14ac:dyDescent="0.45">
      <c r="A56" s="51"/>
      <c r="B56" t="s">
        <v>25</v>
      </c>
      <c r="C56" s="51"/>
      <c r="D56" s="47">
        <f>IF(C45&lt;C44,(1-Calendar1)*D50+Calendar1*E50,(1+Calendar1)*D50+(-Calendar1*C50))</f>
        <v>62.520547945205479</v>
      </c>
      <c r="E56" s="51" t="str">
        <f t="shared" ref="E56:E57" ca="1" si="3">_xlfn.FORMULATEXT(D56)</f>
        <v>=IF(C45&lt;C44,(1-Calendar1)*D50+Calendar1*E50,(1+Calendar1)*D50+(-Calendar1*C50))</v>
      </c>
      <c r="F56" s="51"/>
      <c r="G56" s="51"/>
      <c r="H56" s="51"/>
      <c r="I56" s="51"/>
      <c r="J56" s="51"/>
    </row>
    <row r="57" spans="1:10" ht="15" customHeight="1" x14ac:dyDescent="0.45">
      <c r="A57" s="51"/>
      <c r="B57" t="s">
        <v>26</v>
      </c>
      <c r="C57" s="51"/>
      <c r="D57" s="47">
        <f>IF(C46&lt;C45,(1-Calendar1)*D51+Calendar1*E51,(1+Calendar1)*D51+(-Calendar1*C51))</f>
        <v>32.520547945205479</v>
      </c>
      <c r="E57" s="51" t="str">
        <f t="shared" ca="1" si="3"/>
        <v>=IF(C46&lt;C45,(1-Calendar1)*D51+Calendar1*E51,(1+Calendar1)*D51+(-Calendar1*C51))</v>
      </c>
      <c r="F57" s="51"/>
      <c r="G57" s="51"/>
      <c r="H57" s="51"/>
      <c r="I57" s="51"/>
      <c r="J57" s="51"/>
    </row>
    <row r="58" spans="1:10" ht="15" customHeight="1" x14ac:dyDescent="0.45">
      <c r="A58" s="51"/>
      <c r="B58" s="51"/>
      <c r="C58" s="51"/>
      <c r="D58" s="51"/>
      <c r="E58" s="51"/>
      <c r="F58" s="51"/>
      <c r="G58" s="51"/>
      <c r="H58" s="51"/>
      <c r="I58" s="51"/>
      <c r="J58" s="51"/>
    </row>
    <row r="59" spans="1:10" ht="15" customHeight="1" x14ac:dyDescent="0.45">
      <c r="A59" s="12" t="s">
        <v>54</v>
      </c>
      <c r="B59" s="51"/>
      <c r="C59" s="51"/>
      <c r="D59" s="51"/>
      <c r="E59" s="51"/>
      <c r="F59" s="51"/>
      <c r="G59" s="51"/>
      <c r="H59" s="51"/>
      <c r="I59" s="51"/>
      <c r="J59" s="51"/>
    </row>
    <row r="60" spans="1:10" s="47" customFormat="1" ht="15" customHeight="1" x14ac:dyDescent="0.45">
      <c r="A60" s="51"/>
      <c r="B60" s="47" t="str">
        <f>"Calendarize the target's figures to the acquiror's year end in "&amp;YEAR(C62)</f>
        <v>Calendarize the target's figures to the acquiror's year end in 2016</v>
      </c>
      <c r="C60" s="51"/>
      <c r="D60" s="51"/>
      <c r="E60" s="51"/>
      <c r="F60" s="51"/>
      <c r="G60" s="51"/>
      <c r="H60" s="51"/>
      <c r="I60" s="51"/>
      <c r="J60" s="51"/>
    </row>
    <row r="61" spans="1:10" s="47" customFormat="1" ht="15" customHeight="1" x14ac:dyDescent="0.45">
      <c r="A61" s="51"/>
      <c r="B61" s="51"/>
      <c r="C61" s="51"/>
      <c r="D61" s="51"/>
      <c r="E61" s="51"/>
      <c r="F61" s="51"/>
      <c r="G61" s="51"/>
      <c r="H61" s="51"/>
      <c r="I61" s="51"/>
      <c r="J61" s="51"/>
    </row>
    <row r="62" spans="1:10" ht="15" customHeight="1" x14ac:dyDescent="0.45">
      <c r="A62" s="51"/>
      <c r="B62" t="s">
        <v>21</v>
      </c>
      <c r="C62" s="48">
        <v>42735</v>
      </c>
      <c r="D62" s="51"/>
      <c r="E62" s="51"/>
      <c r="F62" s="51"/>
      <c r="G62" s="51"/>
      <c r="H62" s="51"/>
      <c r="I62" s="51"/>
      <c r="J62" s="51"/>
    </row>
    <row r="63" spans="1:10" ht="15" customHeight="1" x14ac:dyDescent="0.45">
      <c r="A63" s="51"/>
      <c r="B63" t="s">
        <v>22</v>
      </c>
      <c r="C63" s="48">
        <v>42613</v>
      </c>
      <c r="D63" s="51"/>
      <c r="E63" s="51"/>
      <c r="F63" s="51"/>
      <c r="G63" s="51"/>
      <c r="H63" s="51"/>
      <c r="I63" s="51"/>
      <c r="J63" s="51"/>
    </row>
    <row r="64" spans="1:10" ht="15" customHeight="1" x14ac:dyDescent="0.45">
      <c r="A64" s="51"/>
      <c r="B64" t="s">
        <v>29</v>
      </c>
      <c r="C64" s="49">
        <f>(C62-C63)/365</f>
        <v>0.33424657534246577</v>
      </c>
      <c r="D64" s="47" t="str">
        <f ca="1">_xlfn.FORMULATEXT(Calendar2)</f>
        <v>=(C62-C63)/365</v>
      </c>
      <c r="E64" s="51"/>
      <c r="F64" s="51"/>
      <c r="G64" s="51"/>
      <c r="H64" s="51"/>
      <c r="I64" s="51"/>
      <c r="J64" s="51"/>
    </row>
    <row r="65" spans="1:10" ht="15" customHeight="1" x14ac:dyDescent="0.45">
      <c r="A65" s="51"/>
      <c r="B65" s="51"/>
      <c r="C65" s="51"/>
      <c r="D65" s="51"/>
      <c r="E65" s="51"/>
      <c r="F65" s="51"/>
      <c r="G65" s="51"/>
      <c r="H65" s="51"/>
      <c r="I65" s="51"/>
      <c r="J65" s="51"/>
    </row>
    <row r="66" spans="1:10" ht="15" customHeight="1" x14ac:dyDescent="0.45">
      <c r="A66" s="51"/>
      <c r="B66" t="s">
        <v>23</v>
      </c>
      <c r="C66" s="51"/>
      <c r="D66" s="51"/>
      <c r="E66" s="51"/>
      <c r="F66" s="51"/>
      <c r="G66" s="51"/>
      <c r="H66" s="51"/>
      <c r="I66" s="51"/>
      <c r="J66" s="51"/>
    </row>
    <row r="67" spans="1:10" ht="15" customHeight="1" x14ac:dyDescent="0.45">
      <c r="A67" s="51"/>
      <c r="B67" s="51"/>
      <c r="C67" s="48">
        <f>DATE(YEAR(D67)-1,MONTH(D67),DAY(D67))</f>
        <v>42247</v>
      </c>
      <c r="D67" s="48">
        <f>C63</f>
        <v>42613</v>
      </c>
      <c r="E67" s="48">
        <f>DATE(YEAR(D67)+1,MONTH(D67), DAY(D67))</f>
        <v>42978</v>
      </c>
      <c r="F67" s="51"/>
      <c r="G67" s="51"/>
      <c r="H67" s="51"/>
      <c r="I67" s="51"/>
      <c r="J67" s="51"/>
    </row>
    <row r="68" spans="1:10" ht="15" customHeight="1" x14ac:dyDescent="0.45">
      <c r="A68" s="51"/>
      <c r="B68" t="s">
        <v>24</v>
      </c>
      <c r="C68" s="50">
        <v>100</v>
      </c>
      <c r="D68" s="50">
        <v>200</v>
      </c>
      <c r="E68" s="50">
        <v>300</v>
      </c>
      <c r="F68" s="51"/>
      <c r="G68" s="51"/>
      <c r="H68" s="51"/>
      <c r="I68" s="51"/>
      <c r="J68" s="51"/>
    </row>
    <row r="69" spans="1:10" ht="15" customHeight="1" x14ac:dyDescent="0.45">
      <c r="A69" s="51"/>
      <c r="B69" t="s">
        <v>25</v>
      </c>
      <c r="C69" s="50">
        <v>50</v>
      </c>
      <c r="D69" s="50">
        <v>60</v>
      </c>
      <c r="E69" s="50">
        <v>70</v>
      </c>
      <c r="F69" s="51"/>
      <c r="G69" s="51"/>
      <c r="H69" s="51"/>
      <c r="I69" s="51"/>
      <c r="J69" s="51"/>
    </row>
    <row r="70" spans="1:10" ht="15" customHeight="1" x14ac:dyDescent="0.45">
      <c r="A70" s="51"/>
      <c r="B70" t="s">
        <v>26</v>
      </c>
      <c r="C70" s="50">
        <v>20</v>
      </c>
      <c r="D70" s="50">
        <v>30</v>
      </c>
      <c r="E70" s="50">
        <v>40</v>
      </c>
      <c r="F70" s="51"/>
      <c r="G70" s="51"/>
      <c r="H70" s="51"/>
      <c r="I70" s="51"/>
      <c r="J70" s="51"/>
    </row>
    <row r="71" spans="1:10" ht="15" customHeight="1" x14ac:dyDescent="0.45">
      <c r="A71" s="51"/>
      <c r="B71" s="51"/>
      <c r="C71" s="51"/>
      <c r="D71" s="51"/>
      <c r="E71" s="51"/>
      <c r="F71" s="51"/>
      <c r="G71" s="51"/>
      <c r="H71" s="51"/>
      <c r="I71" s="51"/>
      <c r="J71" s="51"/>
    </row>
    <row r="72" spans="1:10" ht="15" customHeight="1" x14ac:dyDescent="0.45">
      <c r="A72" s="51"/>
      <c r="B72" t="s">
        <v>30</v>
      </c>
      <c r="C72" s="51"/>
      <c r="D72" s="51"/>
      <c r="E72" s="51"/>
      <c r="F72" s="51"/>
      <c r="G72" s="51"/>
      <c r="H72" s="51"/>
      <c r="I72" s="51"/>
      <c r="J72" s="51"/>
    </row>
    <row r="73" spans="1:10" ht="15" customHeight="1" x14ac:dyDescent="0.45">
      <c r="A73" s="51"/>
      <c r="B73" s="51"/>
      <c r="C73" s="48">
        <f>DATE(YEAR(D73)-1,MONTH(D73),DAY(D73))</f>
        <v>42247</v>
      </c>
      <c r="D73" s="48">
        <f>C63</f>
        <v>42613</v>
      </c>
      <c r="E73" s="48">
        <f>DATE(YEAR(D73)+1,MONTH(D73), DAY(D73))</f>
        <v>42978</v>
      </c>
      <c r="F73" s="51"/>
      <c r="G73" s="51"/>
      <c r="H73" s="51"/>
      <c r="I73" s="51"/>
      <c r="J73" s="51"/>
    </row>
    <row r="74" spans="1:10" ht="15" customHeight="1" x14ac:dyDescent="0.45">
      <c r="A74" s="51"/>
      <c r="B74" t="s">
        <v>24</v>
      </c>
      <c r="C74" s="51"/>
      <c r="D74">
        <f>IF(C63&lt;C62,(1-Calendar2)*D68+Calendar2*E68,(1+Calendar2)*D68+(-Calendar2*C68))</f>
        <v>233.42465753424659</v>
      </c>
      <c r="E74" s="47" t="str">
        <f ca="1">_xlfn.FORMULATEXT(D74)</f>
        <v>=IF(C63&lt;C62,(1-Calendar2)*D68+Calendar2*E68,(1+Calendar2)*D68+(-Calendar2*C68))</v>
      </c>
      <c r="F74" s="51"/>
      <c r="G74" s="51"/>
      <c r="H74" s="51"/>
      <c r="I74" s="51"/>
      <c r="J74" s="51"/>
    </row>
    <row r="75" spans="1:10" ht="15" customHeight="1" x14ac:dyDescent="0.45">
      <c r="A75" s="51"/>
      <c r="B75" t="s">
        <v>25</v>
      </c>
      <c r="C75" s="51"/>
      <c r="D75">
        <f>IF(C64&lt;C63,(1-Calendar2)*D69+Calendar2*E69,(1+Calendar2)*D69+(-Calendar2*C69))</f>
        <v>63.342465753424662</v>
      </c>
      <c r="E75" s="51" t="str">
        <f t="shared" ref="E75:E76" ca="1" si="4">_xlfn.FORMULATEXT(D75)</f>
        <v>=IF(C64&lt;C63,(1-Calendar2)*D69+Calendar2*E69,(1+Calendar2)*D69+(-Calendar2*C69))</v>
      </c>
      <c r="F75" s="51"/>
      <c r="G75" s="51"/>
      <c r="H75" s="51"/>
      <c r="I75" s="51"/>
      <c r="J75" s="51"/>
    </row>
    <row r="76" spans="1:10" ht="15" customHeight="1" x14ac:dyDescent="0.45">
      <c r="A76" s="51"/>
      <c r="B76" t="s">
        <v>26</v>
      </c>
      <c r="C76" s="51"/>
      <c r="D76">
        <f>IF(C65&lt;C64,(1-Calendar2)*D70+Calendar2*E70,(1+Calendar2)*D70+(-Calendar2*C70))</f>
        <v>33.342465753424662</v>
      </c>
      <c r="E76" s="51" t="str">
        <f t="shared" ca="1" si="4"/>
        <v>=IF(C65&lt;C64,(1-Calendar2)*D70+Calendar2*E70,(1+Calendar2)*D70+(-Calendar2*C70))</v>
      </c>
      <c r="F76" s="51"/>
      <c r="G76" s="51"/>
      <c r="H76" s="51"/>
      <c r="I76" s="51"/>
      <c r="J76" s="51"/>
    </row>
    <row r="77" spans="1:10" ht="15" customHeight="1" x14ac:dyDescent="0.45">
      <c r="A77" s="51"/>
      <c r="B77" s="51"/>
      <c r="C77" s="51"/>
      <c r="D77" s="51"/>
      <c r="E77" s="51"/>
      <c r="F77" s="51"/>
      <c r="G77" s="51"/>
      <c r="H77" s="51"/>
      <c r="I77" s="51"/>
      <c r="J77" s="51"/>
    </row>
    <row r="78" spans="1:10" ht="15" customHeight="1" x14ac:dyDescent="0.45">
      <c r="A78" s="12" t="s">
        <v>55</v>
      </c>
      <c r="B78" s="51"/>
      <c r="C78" s="51"/>
      <c r="D78" s="51"/>
      <c r="E78" s="51"/>
      <c r="F78" s="51"/>
      <c r="G78" s="51"/>
      <c r="H78" s="51"/>
      <c r="I78" s="51"/>
      <c r="J78" s="51"/>
    </row>
    <row r="79" spans="1:10" s="47" customFormat="1" ht="15" customHeight="1" x14ac:dyDescent="0.45">
      <c r="A79" s="51"/>
      <c r="B79" s="47" t="str">
        <f>"Calendarize the target's figures to the acquiror's year end in "&amp;YEAR(C81)</f>
        <v>Calendarize the target's figures to the acquiror's year end in 2018</v>
      </c>
      <c r="C79" s="51"/>
      <c r="D79" s="51"/>
      <c r="E79" s="51"/>
      <c r="F79" s="51"/>
      <c r="G79" s="51"/>
      <c r="H79" s="51"/>
      <c r="I79" s="51"/>
      <c r="J79" s="51"/>
    </row>
    <row r="80" spans="1:10" s="47" customFormat="1" ht="15" customHeight="1" x14ac:dyDescent="0.45">
      <c r="A80" s="51"/>
      <c r="B80" s="51"/>
      <c r="C80" s="51"/>
      <c r="D80" s="51"/>
      <c r="E80" s="51"/>
      <c r="F80" s="51"/>
      <c r="G80" s="51"/>
      <c r="H80" s="51"/>
      <c r="I80" s="51"/>
      <c r="J80" s="51"/>
    </row>
    <row r="81" spans="1:10" ht="15" customHeight="1" x14ac:dyDescent="0.45">
      <c r="A81" s="51"/>
      <c r="B81" s="47" t="s">
        <v>21</v>
      </c>
      <c r="C81" s="48">
        <v>43404</v>
      </c>
      <c r="D81" s="51"/>
      <c r="E81" s="51"/>
      <c r="F81" s="51"/>
      <c r="G81" s="51"/>
      <c r="H81" s="51"/>
      <c r="I81" s="51"/>
      <c r="J81" s="51"/>
    </row>
    <row r="82" spans="1:10" ht="15" customHeight="1" x14ac:dyDescent="0.45">
      <c r="A82" s="51"/>
      <c r="B82" s="47" t="s">
        <v>22</v>
      </c>
      <c r="C82" s="48">
        <v>43465</v>
      </c>
      <c r="D82" s="51"/>
      <c r="E82" s="51"/>
      <c r="F82" s="51"/>
      <c r="G82" s="51"/>
      <c r="H82" s="51"/>
      <c r="I82" s="51"/>
      <c r="J82" s="51"/>
    </row>
    <row r="83" spans="1:10" ht="15" customHeight="1" x14ac:dyDescent="0.45">
      <c r="A83" s="51"/>
      <c r="B83" s="47" t="s">
        <v>29</v>
      </c>
      <c r="C83" s="49">
        <f>(C81-C82)/365</f>
        <v>-0.16712328767123288</v>
      </c>
      <c r="D83" s="47" t="str">
        <f ca="1">_xlfn.FORMULATEXT(Calendar3)</f>
        <v>=(C81-C82)/365</v>
      </c>
      <c r="E83" s="51"/>
      <c r="F83" s="51"/>
      <c r="G83" s="51"/>
      <c r="H83" s="51"/>
      <c r="I83" s="51"/>
      <c r="J83" s="51"/>
    </row>
    <row r="84" spans="1:10" ht="15" customHeight="1" x14ac:dyDescent="0.45">
      <c r="A84" s="51"/>
      <c r="B84" s="51"/>
      <c r="C84" s="51"/>
      <c r="D84" s="51"/>
      <c r="E84" s="51"/>
      <c r="F84" s="51"/>
      <c r="G84" s="51"/>
      <c r="H84" s="51"/>
      <c r="I84" s="51"/>
      <c r="J84" s="51"/>
    </row>
    <row r="85" spans="1:10" ht="15" customHeight="1" x14ac:dyDescent="0.45">
      <c r="A85" s="51"/>
      <c r="B85" s="47" t="s">
        <v>23</v>
      </c>
      <c r="C85" s="51"/>
      <c r="D85" s="51"/>
      <c r="E85" s="51"/>
      <c r="F85" s="51"/>
      <c r="G85" s="51"/>
      <c r="H85" s="51"/>
      <c r="I85" s="51"/>
      <c r="J85" s="51"/>
    </row>
    <row r="86" spans="1:10" ht="15" customHeight="1" x14ac:dyDescent="0.45">
      <c r="A86" s="51"/>
      <c r="B86" s="51"/>
      <c r="C86" s="48">
        <f>DATE(YEAR(D86)-1,MONTH(D86),DAY(D86))</f>
        <v>43100</v>
      </c>
      <c r="D86" s="48">
        <f>C82</f>
        <v>43465</v>
      </c>
      <c r="E86" s="48">
        <f>DATE(YEAR(D86)+1,MONTH(D86), DAY(D86))</f>
        <v>43830</v>
      </c>
      <c r="F86" s="51"/>
      <c r="G86" s="51"/>
      <c r="H86" s="51"/>
      <c r="I86" s="51"/>
      <c r="J86" s="51"/>
    </row>
    <row r="87" spans="1:10" ht="15" customHeight="1" x14ac:dyDescent="0.45">
      <c r="A87" s="51"/>
      <c r="B87" s="47" t="s">
        <v>24</v>
      </c>
      <c r="C87" s="50">
        <v>100</v>
      </c>
      <c r="D87" s="50">
        <v>200</v>
      </c>
      <c r="E87" s="50">
        <v>300</v>
      </c>
      <c r="F87" s="51"/>
      <c r="G87" s="51"/>
      <c r="H87" s="51"/>
      <c r="I87" s="51"/>
      <c r="J87" s="51"/>
    </row>
    <row r="88" spans="1:10" ht="15" customHeight="1" x14ac:dyDescent="0.45">
      <c r="A88" s="51"/>
      <c r="B88" s="47" t="s">
        <v>25</v>
      </c>
      <c r="C88" s="50">
        <v>50</v>
      </c>
      <c r="D88" s="50">
        <v>60</v>
      </c>
      <c r="E88" s="50">
        <v>70</v>
      </c>
      <c r="F88" s="51"/>
      <c r="G88" s="51"/>
      <c r="H88" s="51"/>
      <c r="I88" s="51"/>
      <c r="J88" s="51"/>
    </row>
    <row r="89" spans="1:10" ht="15" customHeight="1" x14ac:dyDescent="0.45">
      <c r="A89" s="51"/>
      <c r="B89" s="47" t="s">
        <v>26</v>
      </c>
      <c r="C89" s="50">
        <v>20</v>
      </c>
      <c r="D89" s="50">
        <v>30</v>
      </c>
      <c r="E89" s="50">
        <v>40</v>
      </c>
      <c r="F89" s="51"/>
      <c r="G89" s="51"/>
      <c r="H89" s="51"/>
      <c r="I89" s="51"/>
      <c r="J89" s="51"/>
    </row>
    <row r="90" spans="1:10" ht="15" customHeight="1" x14ac:dyDescent="0.45">
      <c r="A90" s="51"/>
      <c r="B90" s="51"/>
      <c r="C90" s="51"/>
      <c r="D90" s="51"/>
      <c r="E90" s="51"/>
      <c r="F90" s="51"/>
      <c r="G90" s="51"/>
      <c r="H90" s="51"/>
      <c r="I90" s="51"/>
      <c r="J90" s="51"/>
    </row>
    <row r="91" spans="1:10" ht="15" customHeight="1" x14ac:dyDescent="0.45">
      <c r="A91" s="51"/>
      <c r="B91" s="47" t="s">
        <v>30</v>
      </c>
      <c r="C91" s="51"/>
      <c r="D91" s="51"/>
      <c r="E91" s="51"/>
      <c r="F91" s="51"/>
      <c r="G91" s="51"/>
      <c r="H91" s="51"/>
      <c r="I91" s="51"/>
      <c r="J91" s="51"/>
    </row>
    <row r="92" spans="1:10" ht="15" customHeight="1" x14ac:dyDescent="0.45">
      <c r="A92" s="51"/>
      <c r="B92" s="51"/>
      <c r="C92" s="48">
        <f>DATE(YEAR(D92)-1,MONTH(D92),DAY(D92))</f>
        <v>43100</v>
      </c>
      <c r="D92" s="48">
        <f>C82</f>
        <v>43465</v>
      </c>
      <c r="E92" s="48">
        <f>DATE(YEAR(D92)+1,MONTH(D92), DAY(D92))</f>
        <v>43830</v>
      </c>
      <c r="F92" s="51"/>
      <c r="G92" s="51"/>
      <c r="H92" s="51"/>
      <c r="I92" s="51"/>
      <c r="J92" s="51"/>
    </row>
    <row r="93" spans="1:10" ht="15" customHeight="1" x14ac:dyDescent="0.45">
      <c r="A93" s="51"/>
      <c r="B93" s="47" t="s">
        <v>24</v>
      </c>
      <c r="C93" s="51"/>
      <c r="D93" s="47">
        <f>IF(C82&lt;C81,(1-Calendar3)*D87+Calendar3*E87,(1+Calendar3)*D87+(-Calendar3*C87))</f>
        <v>183.28767123287673</v>
      </c>
      <c r="E93" s="47" t="str">
        <f ca="1">_xlfn.FORMULATEXT(D93)</f>
        <v>=IF(C82&lt;C81,(1-Calendar3)*D87+Calendar3*E87,(1+Calendar3)*D87+(-Calendar3*C87))</v>
      </c>
      <c r="F93" s="51"/>
      <c r="G93" s="51"/>
      <c r="H93" s="51"/>
      <c r="I93" s="51"/>
      <c r="J93" s="51"/>
    </row>
    <row r="94" spans="1:10" ht="15" customHeight="1" x14ac:dyDescent="0.45">
      <c r="A94" s="51"/>
      <c r="B94" s="47" t="s">
        <v>25</v>
      </c>
      <c r="C94" s="51"/>
      <c r="D94" s="47">
        <f>IF(C83&lt;C82,(1-Calendar3)*D88+Calendar3*E88,(1+Calendar3)*D88+(-Calendar3*C88))</f>
        <v>58.328767123287669</v>
      </c>
      <c r="E94" s="51" t="str">
        <f t="shared" ref="E94:E95" ca="1" si="5">_xlfn.FORMULATEXT(D94)</f>
        <v>=IF(C83&lt;C82,(1-Calendar3)*D88+Calendar3*E88,(1+Calendar3)*D88+(-Calendar3*C88))</v>
      </c>
      <c r="F94" s="51"/>
      <c r="G94" s="51"/>
      <c r="H94" s="51"/>
      <c r="I94" s="51"/>
      <c r="J94" s="51"/>
    </row>
    <row r="95" spans="1:10" ht="15" customHeight="1" x14ac:dyDescent="0.45">
      <c r="A95" s="51"/>
      <c r="B95" s="47" t="s">
        <v>26</v>
      </c>
      <c r="C95" s="51"/>
      <c r="D95" s="47">
        <f>IF(C84&lt;C83,(1-Calendar3)*D89+Calendar3*E89,(1+Calendar3)*D89+(-Calendar3*C89))</f>
        <v>28.328767123287673</v>
      </c>
      <c r="E95" s="51" t="str">
        <f t="shared" ca="1" si="5"/>
        <v>=IF(C84&lt;C83,(1-Calendar3)*D89+Calendar3*E89,(1+Calendar3)*D89+(-Calendar3*C89))</v>
      </c>
      <c r="F95" s="51"/>
      <c r="G95" s="51"/>
      <c r="H95" s="51"/>
      <c r="I95" s="51"/>
      <c r="J95" s="51"/>
    </row>
    <row r="96" spans="1:10" ht="15" customHeight="1" x14ac:dyDescent="0.45">
      <c r="A96" s="51"/>
      <c r="B96" s="51"/>
      <c r="C96" s="51"/>
      <c r="D96" s="51"/>
      <c r="E96" s="51"/>
      <c r="F96" s="51"/>
      <c r="G96" s="51"/>
      <c r="H96" s="51"/>
      <c r="I96" s="51"/>
      <c r="J96" s="51"/>
    </row>
    <row r="97" spans="1:10" ht="15" customHeight="1" x14ac:dyDescent="0.45">
      <c r="A97" s="12" t="s">
        <v>53</v>
      </c>
      <c r="B97" s="51"/>
      <c r="C97" s="51"/>
      <c r="D97" s="51"/>
      <c r="E97" s="51"/>
      <c r="F97" s="51"/>
      <c r="G97" s="51"/>
      <c r="H97" s="51"/>
      <c r="I97" s="51"/>
      <c r="J97" s="51"/>
    </row>
  </sheetData>
  <printOptions headings="1" gridLines="1"/>
  <pageMargins left="0.7" right="0.7" top="0.75" bottom="0.75" header="0.3" footer="0.3"/>
  <pageSetup paperSize="9" scale="73" orientation="landscape" verticalDpi="1200" r:id="rId1"/>
  <headerFooter>
    <oddHeader xml:space="preserve">&amp;R&amp;10&amp;F 
&amp;A
</oddHeader>
    <oddFooter>&amp;L&amp;10© 2019&amp;C&amp;10Page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B3E076AE-A217-47D7-A920-A1BB0D1E896E}"/>
</file>

<file path=customXml/itemProps2.xml><?xml version="1.0" encoding="utf-8"?>
<ds:datastoreItem xmlns:ds="http://schemas.openxmlformats.org/officeDocument/2006/customXml" ds:itemID="{153276AE-77F0-4D6B-86FB-4F8466E2998E}"/>
</file>

<file path=customXml/itemProps3.xml><?xml version="1.0" encoding="utf-8"?>
<ds:datastoreItem xmlns:ds="http://schemas.openxmlformats.org/officeDocument/2006/customXml" ds:itemID="{9A4EB8A2-6847-42FB-B77F-EBCACF5458B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Welcome</vt:lpstr>
      <vt:lpstr>Info</vt:lpstr>
      <vt:lpstr>Workout</vt:lpstr>
      <vt:lpstr>Calendar1</vt:lpstr>
      <vt:lpstr>Calendar2</vt:lpstr>
      <vt:lpstr>Calendar3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Kelly</dc:creator>
  <cp:lastModifiedBy>Jonathan Rugg</cp:lastModifiedBy>
  <cp:lastPrinted>2019-03-07T14:04:20Z</cp:lastPrinted>
  <dcterms:created xsi:type="dcterms:W3CDTF">2016-02-03T14:06:14Z</dcterms:created>
  <dcterms:modified xsi:type="dcterms:W3CDTF">2021-01-04T12:41:29Z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