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than Rugg\Desktop\"/>
    </mc:Choice>
  </mc:AlternateContent>
  <xr:revisionPtr revIDLastSave="0" documentId="13_ncr:1_{B5166AAE-993C-4BAC-9E2F-C87A51834E47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Workout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C75" i="7" l="1"/>
  <c r="E110" i="7" l="1"/>
  <c r="F110" i="7" s="1"/>
  <c r="E109" i="7"/>
  <c r="F109" i="7" s="1"/>
  <c r="E108" i="7"/>
  <c r="F108" i="7" s="1"/>
  <c r="E107" i="7"/>
  <c r="F107" i="7" s="1"/>
  <c r="E105" i="7"/>
  <c r="F105" i="7" s="1"/>
  <c r="B443" i="7"/>
  <c r="B442" i="7"/>
  <c r="B301" i="7" l="1"/>
  <c r="B300" i="7"/>
  <c r="B299" i="7"/>
  <c r="B298" i="7"/>
  <c r="B270" i="7"/>
  <c r="B294" i="7"/>
  <c r="B305" i="7" s="1"/>
  <c r="B275" i="7"/>
  <c r="A1" i="7" l="1"/>
  <c r="A1" i="6"/>
</calcChain>
</file>

<file path=xl/sharedStrings.xml><?xml version="1.0" encoding="utf-8"?>
<sst xmlns="http://schemas.openxmlformats.org/spreadsheetml/2006/main" count="357" uniqueCount="253">
  <si>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</si>
  <si>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</si>
  <si>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</si>
  <si>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</si>
  <si>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</si>
  <si>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</si>
  <si>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</si>
  <si>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</si>
  <si>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</si>
  <si>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</si>
  <si>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</si>
  <si>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</si>
  <si>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</si>
  <si>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</si>
  <si>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</si>
  <si>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</si>
  <si>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</si>
  <si>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</si>
  <si>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</si>
  <si>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Workout 1</t>
  </si>
  <si>
    <t>Equity</t>
  </si>
  <si>
    <t>Enterprise value</t>
  </si>
  <si>
    <t>Entry</t>
  </si>
  <si>
    <t>Exit Case 1</t>
  </si>
  <si>
    <t>Exit Case 2</t>
  </si>
  <si>
    <t>Exit Case 3</t>
  </si>
  <si>
    <t>EBITDA</t>
  </si>
  <si>
    <t>EBITDA multiple</t>
  </si>
  <si>
    <t>Debt amount</t>
  </si>
  <si>
    <t>IRR</t>
  </si>
  <si>
    <t>Exit Case 4</t>
  </si>
  <si>
    <t>Exit year</t>
  </si>
  <si>
    <t>Debt/EBITDA multiple</t>
  </si>
  <si>
    <t>Value created</t>
  </si>
  <si>
    <t xml:space="preserve">Debt repayment </t>
  </si>
  <si>
    <t xml:space="preserve">EBITDA improvement </t>
  </si>
  <si>
    <t xml:space="preserve">Multiple expansion/(contraction) </t>
  </si>
  <si>
    <t>Private Equity Acquisition Analysis</t>
  </si>
  <si>
    <t>Acquisition assumptions</t>
  </si>
  <si>
    <t>Sources and uses of funds</t>
  </si>
  <si>
    <t>Returns to equity holders</t>
  </si>
  <si>
    <t>Credit ratios</t>
  </si>
  <si>
    <t>Its LTM EBITDA is 1,200.0 and the total amount of net debt to be refinanced as a result of the acquisition is 3,560.0</t>
  </si>
  <si>
    <t>Uses of funds</t>
  </si>
  <si>
    <t>Equity purchase price</t>
  </si>
  <si>
    <t>Refinanced net debt</t>
  </si>
  <si>
    <t>Total uses of funds</t>
  </si>
  <si>
    <t>Sources of funds</t>
  </si>
  <si>
    <t>Senior debt financing</t>
  </si>
  <si>
    <t>Mezzanine loan</t>
  </si>
  <si>
    <t>Calculate the required equity financing to complete the transaction.</t>
  </si>
  <si>
    <t>Equity financing</t>
  </si>
  <si>
    <t>Total sources of funds</t>
  </si>
  <si>
    <t>A private equity firm is looking into acquiring Indigo Plc.</t>
  </si>
  <si>
    <t>Indigo's share price</t>
  </si>
  <si>
    <t>Acquisition premium</t>
  </si>
  <si>
    <t>Basic shares outstanding</t>
  </si>
  <si>
    <t>Options outstanding</t>
  </si>
  <si>
    <t>Options strike price</t>
  </si>
  <si>
    <t>Acquisition share price</t>
  </si>
  <si>
    <t>Dilution from options</t>
  </si>
  <si>
    <t>Diluted shares outstanding</t>
  </si>
  <si>
    <t>Net debt</t>
  </si>
  <si>
    <t>Acquisition enterprise value</t>
  </si>
  <si>
    <t>Private equity fund acquired the equity of Pumpkin Co for 10,000.0.</t>
  </si>
  <si>
    <t>State your answer in millions.</t>
  </si>
  <si>
    <t>Current share price</t>
  </si>
  <si>
    <t>Options calculations</t>
  </si>
  <si>
    <t>Tranche 1</t>
  </si>
  <si>
    <t>Number</t>
  </si>
  <si>
    <t>Strike price</t>
  </si>
  <si>
    <t>Dilution</t>
  </si>
  <si>
    <t>Tranche 2</t>
  </si>
  <si>
    <t>Tranche 3</t>
  </si>
  <si>
    <t>Total dilution</t>
  </si>
  <si>
    <t>Operating income</t>
  </si>
  <si>
    <t>Impairment charges and lease termination costs</t>
  </si>
  <si>
    <t>LTM EBITDA</t>
  </si>
  <si>
    <t>Debt financing available</t>
  </si>
  <si>
    <t>Required equity check</t>
  </si>
  <si>
    <t>Percentage of equity to total consideration</t>
  </si>
  <si>
    <t>Advisory fees</t>
  </si>
  <si>
    <t>Debt issuance fees</t>
  </si>
  <si>
    <t>Below are Creamy Delights options outstanding schedule.</t>
  </si>
  <si>
    <t>Cash and equivalents</t>
  </si>
  <si>
    <t>Finance leases and long term debt</t>
  </si>
  <si>
    <t>Short term debt</t>
  </si>
  <si>
    <t>Workout 2</t>
  </si>
  <si>
    <t>Workout 3</t>
  </si>
  <si>
    <t>A private equity fund is looking at acquiring PetsRus, a pet supplies retailer.</t>
  </si>
  <si>
    <t>and raised 5.5x debt / EBITDA in debt financing.</t>
  </si>
  <si>
    <t>Debt raised in transaction</t>
  </si>
  <si>
    <t>Assume the relative valuation of PetsRus is not going to change.</t>
  </si>
  <si>
    <t>Total debt repaid</t>
  </si>
  <si>
    <t>Total debt remaining at exit</t>
  </si>
  <si>
    <t>EBITDA growth rate</t>
  </si>
  <si>
    <t>Transaction time horizon, years</t>
  </si>
  <si>
    <t>EBITDA, exit</t>
  </si>
  <si>
    <t>EV/EBITDA valuation multiple, exit</t>
  </si>
  <si>
    <t>Required IRR</t>
  </si>
  <si>
    <t>Equity, exit</t>
  </si>
  <si>
    <t>Equity, entry</t>
  </si>
  <si>
    <t>Calculate the IRR, value from EBITDA improvement, value from multiple expansion and value from debt repayment for the leveraged buy out transaction below.</t>
  </si>
  <si>
    <t>Exit</t>
  </si>
  <si>
    <t>EV/ EBITDA multiple</t>
  </si>
  <si>
    <t>Debt</t>
  </si>
  <si>
    <t>Value from debt repayment</t>
  </si>
  <si>
    <t>Total value created</t>
  </si>
  <si>
    <t>Value created from EBITDA improvement</t>
  </si>
  <si>
    <t>Value created from multiple expansion</t>
  </si>
  <si>
    <t>HackneyTulips current share price</t>
  </si>
  <si>
    <t>Fully diluted number of shares outstanding</t>
  </si>
  <si>
    <t>Exit 1</t>
  </si>
  <si>
    <t>Exit 2</t>
  </si>
  <si>
    <t>Exit 3</t>
  </si>
  <si>
    <t>Debt repaid</t>
  </si>
  <si>
    <t>Enterprise value, exit</t>
  </si>
  <si>
    <t>Debt, exit</t>
  </si>
  <si>
    <t>Equity value, exit</t>
  </si>
  <si>
    <t>Maximum purchase price</t>
  </si>
  <si>
    <t>Maximum premium</t>
  </si>
  <si>
    <t>Operating profit</t>
  </si>
  <si>
    <t>Restructuring costs in COGS and SG&amp;A</t>
  </si>
  <si>
    <t>Latest balance sheet at the time of the transaction.</t>
  </si>
  <si>
    <t>Cash</t>
  </si>
  <si>
    <t>Short term borrowings</t>
  </si>
  <si>
    <t>Current maturities of long term debt</t>
  </si>
  <si>
    <t>Long term debt</t>
  </si>
  <si>
    <t>Debt financing fees</t>
  </si>
  <si>
    <t>Depreciation and amortization</t>
  </si>
  <si>
    <t>% of debt repaid</t>
  </si>
  <si>
    <t>Exit multiple</t>
  </si>
  <si>
    <t>Transaction time frame, years</t>
  </si>
  <si>
    <t>Equity value, entry</t>
  </si>
  <si>
    <t>Debt financing</t>
  </si>
  <si>
    <t>% premium</t>
  </si>
  <si>
    <t>Debt financing available, as a multiple of LTM EBITDA</t>
  </si>
  <si>
    <t>Advisory fees, million</t>
  </si>
  <si>
    <t>Debt issuance fees, million</t>
  </si>
  <si>
    <t>Exit multiple (EV/EBITDA)</t>
  </si>
  <si>
    <t>EBITDA % growth per year</t>
  </si>
  <si>
    <t>of restructuring costs in operating expenses, and depreciation and amortization was 139.9 million</t>
  </si>
  <si>
    <t>Debt, entry and exit</t>
  </si>
  <si>
    <t>Equity value, exit and entry</t>
  </si>
  <si>
    <t>EBITDA, entry and exit</t>
  </si>
  <si>
    <t>Exit 4</t>
  </si>
  <si>
    <t>Equity check</t>
  </si>
  <si>
    <t>Workout 4</t>
  </si>
  <si>
    <t>Workout 5</t>
  </si>
  <si>
    <t>Workout 6</t>
  </si>
  <si>
    <t>Workout 7</t>
  </si>
  <si>
    <t>Workout 8</t>
  </si>
  <si>
    <t>Workout 9</t>
  </si>
  <si>
    <t>Workout 10</t>
  </si>
  <si>
    <t>Workout 11</t>
  </si>
  <si>
    <t>Sources of funds at acquisition</t>
  </si>
  <si>
    <t>Term loan A</t>
  </si>
  <si>
    <t>Amount</t>
  </si>
  <si>
    <t>Interest</t>
  </si>
  <si>
    <t>Cash / PIK</t>
  </si>
  <si>
    <t>Interest rate</t>
  </si>
  <si>
    <t>Term loan B</t>
  </si>
  <si>
    <t>Term loan C</t>
  </si>
  <si>
    <t>PIK</t>
  </si>
  <si>
    <t>Cash flows available for debt service</t>
  </si>
  <si>
    <t>Year 1</t>
  </si>
  <si>
    <t>Cash taxes</t>
  </si>
  <si>
    <t>CAPEX</t>
  </si>
  <si>
    <t>Interest on term A</t>
  </si>
  <si>
    <t>Cash flow available for debt repayment</t>
  </si>
  <si>
    <t>Repayment of term A</t>
  </si>
  <si>
    <t>Repayment of term B</t>
  </si>
  <si>
    <t>Net cash flow</t>
  </si>
  <si>
    <t>Cash balance</t>
  </si>
  <si>
    <t>Term A</t>
  </si>
  <si>
    <t>Beginning balance</t>
  </si>
  <si>
    <t>Repayment</t>
  </si>
  <si>
    <t>Ending balance</t>
  </si>
  <si>
    <t>Interest expense</t>
  </si>
  <si>
    <t>Term B</t>
  </si>
  <si>
    <t>PIK interest</t>
  </si>
  <si>
    <t>Workout 12</t>
  </si>
  <si>
    <t>Covenants</t>
  </si>
  <si>
    <t>Debt / EBITDA</t>
  </si>
  <si>
    <t>Total assets / total debt</t>
  </si>
  <si>
    <t>Year 2</t>
  </si>
  <si>
    <t>Year 3</t>
  </si>
  <si>
    <t>Year 4</t>
  </si>
  <si>
    <t>Year 5</t>
  </si>
  <si>
    <t>Balance sheet extract</t>
  </si>
  <si>
    <t>Total assets</t>
  </si>
  <si>
    <t>Senior unsecured notes</t>
  </si>
  <si>
    <t>Revolver</t>
  </si>
  <si>
    <t>Total debt</t>
  </si>
  <si>
    <t>Income statement extract</t>
  </si>
  <si>
    <t>Interest on term loan A</t>
  </si>
  <si>
    <t>Interest on term loan B</t>
  </si>
  <si>
    <t>Mezzanine (PIK)</t>
  </si>
  <si>
    <t>Interest on term loan C</t>
  </si>
  <si>
    <t>Interest on mezzanine (PIK)</t>
  </si>
  <si>
    <t>Interest on senior unsecured notes</t>
  </si>
  <si>
    <t>Interest on revolver</t>
  </si>
  <si>
    <t>Interest cover (EBITDA /cash interest expense)</t>
  </si>
  <si>
    <t>Total debt / EBITDA</t>
  </si>
  <si>
    <t>Total cash interest expense</t>
  </si>
  <si>
    <t>EBITDA / total cash interest expense</t>
  </si>
  <si>
    <t>Calculate acquisition enterprise value.</t>
  </si>
  <si>
    <t>Using the following information calculate the acquisition enterprise value for CreamyDelights Inc.</t>
  </si>
  <si>
    <t>Time horizon, years</t>
  </si>
  <si>
    <t>Debt financing multiple</t>
  </si>
  <si>
    <t>Debt / LTM EBITDA multiple</t>
  </si>
  <si>
    <t>Using information below calculate the maximum premium a private equity firm will be willing to pay in a leveraged buyout of HackneyTulips Plc.</t>
  </si>
  <si>
    <t>Net debt (to be refinanced)</t>
  </si>
  <si>
    <t>Multiple of debt financing available</t>
  </si>
  <si>
    <t>PetsRus have a LTM EBITDA of 1,100 and similar companies have been recently sold at 9.5x EBITDA multiple,</t>
  </si>
  <si>
    <t>End</t>
  </si>
  <si>
    <t>Calculate IRRs and fill in the table for the four scenarios below.</t>
  </si>
  <si>
    <t>Calculate the extent to which each variable below has contributed to value creation.</t>
  </si>
  <si>
    <t>What is the maximum amount of equity consideration the private equity house will be willing to contribute on entry?</t>
  </si>
  <si>
    <t>The banks have agreed to provide 4.5 x EBITDA senior debt and 1.0 x mezzanine financing.</t>
  </si>
  <si>
    <t>Mezzanine EBITDA multiple</t>
  </si>
  <si>
    <t>Senior debt EBITDA multiple</t>
  </si>
  <si>
    <t>Calculate the ending balance of term loan A, term loan B and mezzanine loan at the end of year 3.</t>
  </si>
  <si>
    <t xml:space="preserve">Assume there are no mandated repayments scheduled for any of the debt tranches. </t>
  </si>
  <si>
    <t xml:space="preserve">PE Co is considering acquiring ExaCo. Extracts from ExaCo's forecast figures are given below. </t>
  </si>
  <si>
    <t>PE Co has provided you with the sources of funds it would use to acquire ExaCo.</t>
  </si>
  <si>
    <t>PE Co would like to know how much of the acquisition debt could be paid down over the intended ownership period of 3 years.</t>
  </si>
  <si>
    <t>Assume all cash flows available for debt repayment will be directed towards paying off debt via a cash sweep.</t>
  </si>
  <si>
    <t>Assume interest is calculated on the beginning debt balances.</t>
  </si>
  <si>
    <t>Cash flow statement extract</t>
  </si>
  <si>
    <t>Using the operating forecast below determine the year in which each covenant might be breached.</t>
  </si>
  <si>
    <t>&lt; 4.5x</t>
  </si>
  <si>
    <t>&gt; 3.5x</t>
  </si>
  <si>
    <t>&gt; 120%</t>
  </si>
  <si>
    <t>MarbleWorks Plc is financed with bank loans that require adherence to 3 covenants.</t>
  </si>
  <si>
    <t>Shares outstanding MM</t>
  </si>
  <si>
    <t>Assume the acquirer will refinance CreamyDelights' net debt.</t>
  </si>
  <si>
    <t xml:space="preserve">Using your answer to the previous workout and LTM income statement below, calculate the percentage of consideration that </t>
  </si>
  <si>
    <t xml:space="preserve">will be accounted for by equity, to complete the acquisition of CreamyDelights.  Assume the banks are willing to lend at </t>
  </si>
  <si>
    <t>7.0x debt / LTM EBITDA and (gains) and losses on commodity derivatives are recurring items.</t>
  </si>
  <si>
    <t>Maximum equity entry</t>
  </si>
  <si>
    <t>There are 4 potential scenarios. Assume no transaction fees.</t>
  </si>
  <si>
    <t>Using information below calculate the offer premium a private equity firm will be willing to pay for PadlockSecurity in a leveraged buy out transaction.</t>
  </si>
  <si>
    <t>PadlockSecurity does not have any dilutive securities, its existing debt will be refinanced in the transaction.</t>
  </si>
  <si>
    <t xml:space="preserve">LTM income statement extract. Assume other operating expense is core, continuing and controlled, and Padlock Security had 15.3 million </t>
  </si>
  <si>
    <t>Market capitalization</t>
  </si>
  <si>
    <t>All income statement numbers are in thousands. Present your workings in millions.</t>
  </si>
  <si>
    <t xml:space="preserve">The CreamyDelights deal now includes fees. Using the figures below, restate the percentage of equity to total consideration required </t>
  </si>
  <si>
    <t xml:space="preserve">to complete the transaction (from the previous question), if advisory fees are 1.5% of acquisition enterprise value and debt financing fees are 2% of debt issued. </t>
  </si>
  <si>
    <t>Changes in operating working capital</t>
  </si>
  <si>
    <t>Interest on term B</t>
  </si>
  <si>
    <t>The private equity fund believes that PetsRus will be able to pay down 1,400.0 of debt and grow its EBITDA at an average rate of 5.0% per year.</t>
  </si>
  <si>
    <t xml:space="preserve">The required return on the transaction is 25.0%, the investment horizon is 5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</si>
</sst>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6" formatCode="#,##0.00_);\(#,##0.00\);0.00_);@_)"/>
    <numFmt numFmtId="178" formatCode="#,##0.0000_);\(#,##0.0000\);0.0000_);@_)"/>
    <numFmt numFmtId="179" formatCode="&quot;Year &quot;0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2" applyNumberFormat="0">
      <protection locked="0"/>
    </xf>
    <xf numFmtId="0" fontId="2" fillId="5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1" xfId="62" applyFont="1" applyAlignment="1">
      <alignment vertical="top"/>
    </xf>
    <xf numFmtId="0" fontId="3" fillId="5" borderId="11" xfId="62" applyFont="1" applyAlignment="1">
      <alignment horizontal="center" vertical="top"/>
    </xf>
    <xf numFmtId="0" fontId="2" fillId="5" borderId="11" xfId="62" applyFont="1" applyAlignment="1"/>
    <xf numFmtId="0" fontId="5" fillId="5" borderId="11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1" xfId="62" applyFont="1" applyAlignment="1"/>
    <xf numFmtId="0" fontId="2" fillId="5" borderId="11" xfId="62" applyFont="1" applyAlignment="1">
      <alignment horizontal="left"/>
    </xf>
    <xf numFmtId="0" fontId="7" fillId="5" borderId="11" xfId="62" applyFont="1" applyAlignment="1">
      <alignment horizontal="center" vertical="center" wrapText="1"/>
    </xf>
    <xf numFmtId="0" fontId="7" fillId="5" borderId="11" xfId="62" applyFont="1" applyAlignment="1">
      <alignment vertical="center" wrapText="1"/>
    </xf>
    <xf numFmtId="170" fontId="30" fillId="37" borderId="12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1" xfId="62" applyFont="1" applyAlignment="1"/>
    <xf numFmtId="174" fontId="4" fillId="5" borderId="0" xfId="51" applyNumberFormat="1" applyFont="1" applyAlignment="1">
      <alignment vertical="center"/>
    </xf>
    <xf numFmtId="0" fontId="3" fillId="5" borderId="11" xfId="62" applyFont="1" applyAlignment="1">
      <alignment horizontal="left" vertical="top"/>
    </xf>
    <xf numFmtId="174" fontId="30" fillId="0" borderId="0" xfId="58" applyNumberFormat="1" applyFill="1"/>
    <xf numFmtId="172" fontId="30" fillId="0" borderId="0" xfId="58" applyNumberFormat="1" applyFill="1"/>
    <xf numFmtId="170" fontId="2" fillId="5" borderId="0" xfId="51" applyNumberFormat="1" applyFont="1" applyAlignment="1">
      <alignment horizontal="left"/>
    </xf>
    <xf numFmtId="171" fontId="30" fillId="0" borderId="0" xfId="56" applyFont="1" applyFill="1"/>
    <xf numFmtId="176" fontId="30" fillId="0" borderId="0" xfId="58" applyNumberFormat="1" applyFill="1"/>
    <xf numFmtId="170" fontId="3" fillId="0" borderId="0" xfId="54" applyFill="1">
      <alignment vertical="top"/>
    </xf>
    <xf numFmtId="172" fontId="30" fillId="0" borderId="0" xfId="57" applyFont="1" applyFill="1"/>
    <xf numFmtId="170" fontId="30" fillId="0" borderId="0" xfId="58" applyFill="1" applyAlignment="1">
      <alignment vertical="top"/>
    </xf>
    <xf numFmtId="171" fontId="30" fillId="0" borderId="0" xfId="56" applyFont="1" applyFill="1" applyAlignment="1">
      <alignment vertical="top"/>
    </xf>
    <xf numFmtId="171" fontId="30" fillId="0" borderId="0" xfId="58" applyNumberFormat="1" applyFill="1"/>
    <xf numFmtId="178" fontId="30" fillId="0" borderId="0" xfId="58" applyNumberFormat="1" applyFill="1"/>
    <xf numFmtId="170" fontId="3" fillId="0" borderId="0" xfId="54" applyFont="1">
      <alignment vertical="top"/>
    </xf>
    <xf numFmtId="179" fontId="0" fillId="0" borderId="0" xfId="0" applyNumberFormat="1"/>
    <xf numFmtId="174" fontId="30" fillId="0" borderId="0" xfId="58" quotePrefix="1" applyNumberForma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211</xdr:row>
      <xdr:rowOff>47625</xdr:rowOff>
    </xdr:from>
    <xdr:to>
      <xdr:col>9</xdr:col>
      <xdr:colOff>163710</xdr:colOff>
      <xdr:row>219</xdr:row>
      <xdr:rowOff>163627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430125"/>
          <a:ext cx="8609524" cy="163809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15240</xdr:colOff>
      <xdr:row>241</xdr:row>
      <xdr:rowOff>7620</xdr:rowOff>
    </xdr:from>
    <xdr:to>
      <xdr:col>6</xdr:col>
      <xdr:colOff>317319</xdr:colOff>
      <xdr:row>259</xdr:row>
      <xdr:rowOff>11955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6489620"/>
          <a:ext cx="6710498" cy="3428571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359</xdr:row>
      <xdr:rowOff>95250</xdr:rowOff>
    </xdr:from>
    <xdr:to>
      <xdr:col>6</xdr:col>
      <xdr:colOff>658629</xdr:colOff>
      <xdr:row>369</xdr:row>
      <xdr:rowOff>125733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-12" b="57077"/>
        <a:stretch/>
      </xdr:blipFill>
      <xdr:spPr>
        <a:xfrm>
          <a:off x="120465" y="67509838"/>
          <a:ext cx="7041776" cy="191116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371</xdr:row>
      <xdr:rowOff>47625</xdr:rowOff>
    </xdr:from>
    <xdr:to>
      <xdr:col>6</xdr:col>
      <xdr:colOff>658453</xdr:colOff>
      <xdr:row>399</xdr:row>
      <xdr:rowOff>64206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465" y="69721319"/>
          <a:ext cx="7041600" cy="5295447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1992187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21" customFormat="1" ht="75" customHeight="1" x14ac:dyDescent="0.45">
      <c r="A2" s="80" t="s">
        <v>37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9"/>
      <c r="D4" s="79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1" t="s">
        <v>11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s="22" customFormat="1" ht="15" customHeight="1" x14ac:dyDescent="0.4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22" customFormat="1" ht="15" customHeight="1" x14ac:dyDescent="0.45">
      <c r="A7" s="81" t="str">
        <f ca="1">"© "&amp;YEAR(TODAY())&amp;" Financial Edge Training"</f>
        <v>© 2021 Financial Edge Training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2"/>
      <c r="H9" s="82"/>
      <c r="I9" s="82"/>
      <c r="J9" s="82"/>
      <c r="K9" s="27"/>
    </row>
    <row r="10" spans="1:14" s="22" customFormat="1" ht="15" customHeight="1" x14ac:dyDescent="0.45">
      <c r="B10" s="23"/>
      <c r="C10" s="23"/>
      <c r="F10" s="27"/>
      <c r="G10" s="82"/>
      <c r="H10" s="82"/>
      <c r="I10" s="82"/>
      <c r="J10" s="82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8"/>
      <c r="H12" s="78"/>
      <c r="I12" s="78"/>
      <c r="J12" s="78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8"/>
      <c r="H13" s="78"/>
      <c r="I13" s="78"/>
      <c r="J13" s="78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8"/>
      <c r="H14" s="78"/>
      <c r="I14" s="78"/>
      <c r="J14" s="78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8"/>
      <c r="H16" s="78"/>
      <c r="I16" s="78"/>
      <c r="J16" s="78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19921875" customWidth="1"/>
    <col min="4" max="4" width="2.86328125" customWidth="1"/>
    <col min="5" max="7" width="1.46484375" customWidth="1"/>
    <col min="8" max="8" width="2.86328125" customWidth="1"/>
    <col min="9" max="9" width="42.79687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796875" bestFit="1" customWidth="1"/>
  </cols>
  <sheetData>
    <row r="1" spans="1:18" s="35" customFormat="1" ht="45" customHeight="1" x14ac:dyDescent="0.85">
      <c r="A1" s="12" t="str">
        <f>Welcome!A2</f>
        <v>Private Equity Acquisition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4" t="s">
        <v>0</v>
      </c>
      <c r="C4" s="84"/>
      <c r="D4" s="84"/>
      <c r="E4" s="84"/>
      <c r="F4" s="84"/>
      <c r="G4" s="84"/>
      <c r="H4" s="84"/>
      <c r="I4" s="84"/>
      <c r="K4" s="1"/>
      <c r="L4" s="84" t="s">
        <v>2</v>
      </c>
      <c r="M4" s="84"/>
      <c r="N4" s="84"/>
      <c r="O4" s="84"/>
      <c r="P4" s="84"/>
      <c r="Q4" s="44"/>
      <c r="R4" s="44"/>
    </row>
    <row r="5" spans="1:18" s="2" customFormat="1" ht="15" customHeight="1" x14ac:dyDescent="0.45">
      <c r="A5" s="16"/>
      <c r="B5" s="7" t="s">
        <v>1</v>
      </c>
      <c r="C5" s="65" t="s">
        <v>40</v>
      </c>
      <c r="D5" s="17"/>
      <c r="E5" s="17"/>
      <c r="F5" s="17"/>
      <c r="G5" s="17"/>
      <c r="H5" s="17"/>
      <c r="I5" s="17"/>
      <c r="K5" s="1"/>
      <c r="L5" s="8" t="s">
        <v>3</v>
      </c>
      <c r="M5" s="8"/>
      <c r="N5" s="86" t="s">
        <v>9</v>
      </c>
      <c r="O5" s="86"/>
      <c r="P5" s="86"/>
      <c r="Q5" s="86"/>
      <c r="R5" s="44"/>
    </row>
    <row r="6" spans="1:18" s="2" customFormat="1" ht="15" customHeight="1" x14ac:dyDescent="0.45">
      <c r="A6" s="3"/>
      <c r="B6" s="7" t="s">
        <v>1</v>
      </c>
      <c r="C6" s="65" t="s">
        <v>38</v>
      </c>
      <c r="D6" s="17"/>
      <c r="E6" s="17"/>
      <c r="F6" s="17"/>
      <c r="G6" s="17"/>
      <c r="H6" s="17"/>
      <c r="I6" s="17"/>
      <c r="K6" s="16"/>
      <c r="L6" s="8" t="s">
        <v>4</v>
      </c>
      <c r="M6" s="8"/>
      <c r="N6" s="87">
        <v>42369</v>
      </c>
      <c r="O6" s="87"/>
      <c r="P6" s="87"/>
      <c r="Q6" s="87"/>
      <c r="R6" s="44"/>
    </row>
    <row r="7" spans="1:18" s="2" customFormat="1" ht="15" customHeight="1" x14ac:dyDescent="0.45">
      <c r="A7" s="17"/>
      <c r="B7" s="7" t="s">
        <v>1</v>
      </c>
      <c r="C7" s="65" t="s">
        <v>39</v>
      </c>
      <c r="D7" s="17"/>
      <c r="E7" s="17"/>
      <c r="F7" s="17"/>
      <c r="G7" s="17"/>
      <c r="H7" s="17"/>
      <c r="I7" s="17"/>
      <c r="K7" s="3"/>
      <c r="L7" s="8" t="s">
        <v>5</v>
      </c>
      <c r="M7" s="8"/>
      <c r="N7" s="86"/>
      <c r="O7" s="86"/>
      <c r="P7" s="86"/>
      <c r="Q7" s="86"/>
      <c r="R7" s="44"/>
    </row>
    <row r="8" spans="1:18" s="2" customFormat="1" ht="15" customHeight="1" x14ac:dyDescent="0.45">
      <c r="A8" s="17"/>
      <c r="B8" s="7" t="s">
        <v>1</v>
      </c>
      <c r="C8" s="65" t="s">
        <v>41</v>
      </c>
      <c r="D8" s="17"/>
      <c r="E8" s="17"/>
      <c r="F8" s="17"/>
      <c r="G8" s="17"/>
      <c r="H8" s="17"/>
      <c r="I8" s="17"/>
      <c r="K8" s="17"/>
      <c r="L8" s="8" t="s">
        <v>6</v>
      </c>
      <c r="M8" s="8"/>
      <c r="N8" s="86"/>
      <c r="O8" s="86"/>
      <c r="P8" s="86"/>
      <c r="Q8" s="86"/>
      <c r="R8" s="44"/>
    </row>
    <row r="9" spans="1:18" s="2" customFormat="1" ht="15" customHeight="1" x14ac:dyDescent="0.45">
      <c r="A9" s="42"/>
      <c r="B9" s="7" t="s">
        <v>1</v>
      </c>
      <c r="C9" s="65"/>
      <c r="D9" s="42"/>
      <c r="E9" s="42"/>
      <c r="F9" s="42"/>
      <c r="G9" s="42"/>
      <c r="H9" s="42"/>
      <c r="I9" s="42"/>
      <c r="K9" s="17"/>
      <c r="L9" s="8" t="s">
        <v>7</v>
      </c>
      <c r="M9" s="8"/>
      <c r="N9" s="86" t="s">
        <v>10</v>
      </c>
      <c r="O9" s="86"/>
      <c r="P9" s="86"/>
      <c r="Q9" s="86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8">
        <v>0</v>
      </c>
      <c r="O10" s="88"/>
      <c r="P10" s="88"/>
      <c r="Q10" s="88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5" t="s">
        <v>17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N13" s="1"/>
      <c r="O13" s="84" t="s">
        <v>12</v>
      </c>
      <c r="P13" s="84"/>
      <c r="Q13" s="84"/>
      <c r="R13" s="61"/>
    </row>
    <row r="14" spans="1:18" s="2" customFormat="1" ht="15" customHeight="1" x14ac:dyDescent="0.45">
      <c r="A14" s="59"/>
      <c r="B14" s="83" t="s">
        <v>18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448"/>
  <sheetViews>
    <sheetView zoomScale="85" zoomScaleNormal="85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19921875" customWidth="1"/>
  </cols>
  <sheetData>
    <row r="1" spans="1:10" s="49" customFormat="1" ht="45" customHeight="1" x14ac:dyDescent="0.85">
      <c r="A1" s="12" t="str">
        <f>Welcome!A2</f>
        <v>Private Equity Acquisition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45">
      <c r="A3"/>
      <c r="B3"/>
    </row>
    <row r="4" spans="1:10" ht="15" customHeight="1" x14ac:dyDescent="0.45">
      <c r="A4" s="14" t="s">
        <v>19</v>
      </c>
      <c r="B4"/>
    </row>
    <row r="5" spans="1:10" ht="15" customHeight="1" x14ac:dyDescent="0.45">
      <c r="A5"/>
      <c r="B5" s="15" t="s">
        <v>216</v>
      </c>
    </row>
    <row r="6" spans="1:10" ht="15" customHeight="1" x14ac:dyDescent="0.45">
      <c r="A6"/>
      <c r="B6"/>
    </row>
    <row r="7" spans="1:10" ht="15" customHeight="1" x14ac:dyDescent="0.45">
      <c r="A7"/>
      <c r="B7"/>
      <c r="C7" t="s">
        <v>22</v>
      </c>
      <c r="D7" t="s">
        <v>23</v>
      </c>
      <c r="E7" t="s">
        <v>24</v>
      </c>
      <c r="F7" t="s">
        <v>25</v>
      </c>
      <c r="G7" t="s">
        <v>30</v>
      </c>
    </row>
    <row r="8" spans="1:10" ht="15" customHeight="1" x14ac:dyDescent="0.45">
      <c r="A8"/>
      <c r="B8" s="15" t="s">
        <v>26</v>
      </c>
      <c r="C8" s="63">
        <v>300</v>
      </c>
      <c r="D8" s="63">
        <v>340</v>
      </c>
      <c r="E8" s="63">
        <v>300</v>
      </c>
      <c r="F8" s="63">
        <v>340</v>
      </c>
      <c r="G8" s="63">
        <v>340</v>
      </c>
    </row>
    <row r="9" spans="1:10" ht="15" customHeight="1" x14ac:dyDescent="0.45">
      <c r="A9"/>
      <c r="B9" s="15" t="s">
        <v>27</v>
      </c>
      <c r="C9" s="66">
        <v>7</v>
      </c>
      <c r="D9" s="66">
        <v>7</v>
      </c>
      <c r="E9" s="66">
        <v>8</v>
      </c>
      <c r="F9" s="66">
        <v>7</v>
      </c>
      <c r="G9" s="66">
        <v>6</v>
      </c>
    </row>
    <row r="10" spans="1:10" ht="15" customHeight="1" x14ac:dyDescent="0.45">
      <c r="A10"/>
      <c r="B10" s="15" t="s">
        <v>21</v>
      </c>
    </row>
    <row r="11" spans="1:10" ht="15" customHeight="1" x14ac:dyDescent="0.45">
      <c r="A11"/>
      <c r="B11" s="15" t="s">
        <v>28</v>
      </c>
      <c r="C11" s="63">
        <v>1500</v>
      </c>
      <c r="D11" s="63">
        <v>1500</v>
      </c>
      <c r="E11" s="63">
        <v>1200</v>
      </c>
      <c r="F11" s="63">
        <v>1000</v>
      </c>
      <c r="G11" s="63">
        <v>1500</v>
      </c>
    </row>
    <row r="12" spans="1:10" ht="15" customHeight="1" x14ac:dyDescent="0.45">
      <c r="A12"/>
      <c r="B12" s="15" t="s">
        <v>32</v>
      </c>
    </row>
    <row r="13" spans="1:10" ht="15" customHeight="1" x14ac:dyDescent="0.45">
      <c r="A13"/>
      <c r="B13" s="15" t="s">
        <v>20</v>
      </c>
    </row>
    <row r="14" spans="1:10" ht="15" customHeight="1" x14ac:dyDescent="0.45">
      <c r="A14"/>
      <c r="B14" s="15" t="s">
        <v>31</v>
      </c>
      <c r="D14" s="63">
        <v>3</v>
      </c>
      <c r="E14" s="63">
        <v>3</v>
      </c>
      <c r="F14" s="63">
        <v>3</v>
      </c>
      <c r="G14" s="63">
        <v>3</v>
      </c>
    </row>
    <row r="15" spans="1:10" ht="15" customHeight="1" x14ac:dyDescent="0.45">
      <c r="A15"/>
      <c r="B15" s="15" t="s">
        <v>29</v>
      </c>
    </row>
    <row r="16" spans="1:10" ht="15" customHeight="1" x14ac:dyDescent="0.45">
      <c r="A16"/>
      <c r="B16" s="15" t="s">
        <v>33</v>
      </c>
    </row>
    <row r="17" spans="1:4" ht="15" customHeight="1" x14ac:dyDescent="0.45">
      <c r="A17"/>
      <c r="B17"/>
    </row>
    <row r="18" spans="1:4" ht="15" customHeight="1" x14ac:dyDescent="0.45">
      <c r="A18"/>
      <c r="B18" s="15" t="s">
        <v>217</v>
      </c>
    </row>
    <row r="19" spans="1:4" ht="15" customHeight="1" x14ac:dyDescent="0.45">
      <c r="A19"/>
      <c r="B19" s="15" t="s">
        <v>34</v>
      </c>
    </row>
    <row r="20" spans="1:4" ht="15" customHeight="1" x14ac:dyDescent="0.45">
      <c r="A20"/>
      <c r="B20" s="15" t="s">
        <v>35</v>
      </c>
    </row>
    <row r="21" spans="1:4" ht="15" customHeight="1" x14ac:dyDescent="0.45">
      <c r="A21"/>
      <c r="B21" s="15" t="s">
        <v>36</v>
      </c>
    </row>
    <row r="22" spans="1:4" ht="15" customHeight="1" x14ac:dyDescent="0.45">
      <c r="A22"/>
      <c r="B22" s="15" t="s">
        <v>33</v>
      </c>
    </row>
    <row r="23" spans="1:4" ht="15" customHeight="1" x14ac:dyDescent="0.45">
      <c r="A23"/>
      <c r="B23"/>
    </row>
    <row r="24" spans="1:4" ht="15" customHeight="1" x14ac:dyDescent="0.45">
      <c r="A24" s="14" t="s">
        <v>87</v>
      </c>
      <c r="B24"/>
    </row>
    <row r="25" spans="1:4" ht="15" customHeight="1" x14ac:dyDescent="0.45">
      <c r="A25"/>
      <c r="B25" s="15" t="s">
        <v>102</v>
      </c>
    </row>
    <row r="26" spans="1:4" ht="15" customHeight="1" x14ac:dyDescent="0.45">
      <c r="A26"/>
      <c r="B26"/>
    </row>
    <row r="27" spans="1:4" ht="15" customHeight="1" x14ac:dyDescent="0.45">
      <c r="A27"/>
      <c r="B27"/>
      <c r="C27" t="s">
        <v>22</v>
      </c>
      <c r="D27" t="s">
        <v>103</v>
      </c>
    </row>
    <row r="28" spans="1:4" ht="15" customHeight="1" x14ac:dyDescent="0.45">
      <c r="A28"/>
      <c r="B28" s="15" t="s">
        <v>104</v>
      </c>
      <c r="C28" s="66">
        <v>6</v>
      </c>
      <c r="D28" s="66">
        <v>7.5</v>
      </c>
    </row>
    <row r="29" spans="1:4" ht="15" customHeight="1" x14ac:dyDescent="0.45">
      <c r="A29"/>
      <c r="B29" s="15" t="s">
        <v>26</v>
      </c>
      <c r="C29" s="63">
        <v>587</v>
      </c>
      <c r="D29" s="63">
        <v>655</v>
      </c>
    </row>
    <row r="30" spans="1:4" ht="15" customHeight="1" x14ac:dyDescent="0.45">
      <c r="A30"/>
      <c r="B30" s="15" t="s">
        <v>208</v>
      </c>
      <c r="D30" s="63">
        <v>4</v>
      </c>
    </row>
    <row r="31" spans="1:4" ht="15" customHeight="1" x14ac:dyDescent="0.45">
      <c r="A31"/>
      <c r="B31" s="15" t="s">
        <v>105</v>
      </c>
      <c r="C31" s="63">
        <v>2000</v>
      </c>
      <c r="D31" s="63">
        <v>1300</v>
      </c>
    </row>
    <row r="32" spans="1:4" ht="15" customHeight="1" x14ac:dyDescent="0.45">
      <c r="A32"/>
      <c r="B32" s="15" t="s">
        <v>21</v>
      </c>
    </row>
    <row r="33" spans="1:2" ht="15" customHeight="1" x14ac:dyDescent="0.45">
      <c r="A33"/>
      <c r="B33" s="15" t="s">
        <v>20</v>
      </c>
    </row>
    <row r="34" spans="1:2" ht="15" customHeight="1" x14ac:dyDescent="0.45">
      <c r="A34"/>
      <c r="B34" s="15" t="s">
        <v>29</v>
      </c>
    </row>
    <row r="35" spans="1:2" ht="15" customHeight="1" x14ac:dyDescent="0.45">
      <c r="A35"/>
      <c r="B35" s="15" t="s">
        <v>107</v>
      </c>
    </row>
    <row r="36" spans="1:2" ht="15" customHeight="1" x14ac:dyDescent="0.45">
      <c r="A36"/>
      <c r="B36" s="15" t="s">
        <v>106</v>
      </c>
    </row>
    <row r="37" spans="1:2" ht="15" customHeight="1" x14ac:dyDescent="0.45">
      <c r="A37"/>
      <c r="B37" s="15" t="s">
        <v>108</v>
      </c>
    </row>
    <row r="38" spans="1:2" ht="15" customHeight="1" x14ac:dyDescent="0.45">
      <c r="A38"/>
      <c r="B38" s="15" t="s">
        <v>109</v>
      </c>
    </row>
    <row r="39" spans="1:2" ht="15" customHeight="1" x14ac:dyDescent="0.45">
      <c r="A39"/>
      <c r="B39" s="15" t="s">
        <v>107</v>
      </c>
    </row>
    <row r="40" spans="1:2" ht="15" customHeight="1" x14ac:dyDescent="0.45">
      <c r="A40"/>
      <c r="B40"/>
    </row>
    <row r="41" spans="1:2" ht="15" customHeight="1" x14ac:dyDescent="0.45">
      <c r="A41" s="14" t="s">
        <v>88</v>
      </c>
      <c r="B41"/>
    </row>
    <row r="42" spans="1:2" ht="15" customHeight="1" x14ac:dyDescent="0.45">
      <c r="A42"/>
      <c r="B42" s="15" t="s">
        <v>89</v>
      </c>
    </row>
    <row r="43" spans="1:2" ht="15" customHeight="1" x14ac:dyDescent="0.45">
      <c r="A43"/>
      <c r="B43" s="15" t="s">
        <v>214</v>
      </c>
    </row>
    <row r="44" spans="1:2" ht="15" customHeight="1" x14ac:dyDescent="0.45">
      <c r="A44"/>
      <c r="B44" s="15" t="s">
        <v>90</v>
      </c>
    </row>
    <row r="45" spans="1:2" ht="15" customHeight="1" x14ac:dyDescent="0.45">
      <c r="A45"/>
      <c r="B45" s="15" t="s">
        <v>251</v>
      </c>
    </row>
    <row r="46" spans="1:2" ht="15" customHeight="1" x14ac:dyDescent="0.45">
      <c r="A46"/>
      <c r="B46" s="15" t="s">
        <v>252</v>
      </c>
    </row>
    <row r="47" spans="1:2" ht="15" customHeight="1" x14ac:dyDescent="0.45">
      <c r="A47"/>
      <c r="B47" s="15" t="s">
        <v>218</v>
      </c>
    </row>
    <row r="48" spans="1:2" ht="15" customHeight="1" x14ac:dyDescent="0.45">
      <c r="A48"/>
      <c r="B48" s="15" t="s">
        <v>92</v>
      </c>
    </row>
    <row r="49" spans="1:3" ht="15" customHeight="1" x14ac:dyDescent="0.45">
      <c r="A49"/>
      <c r="B49"/>
    </row>
    <row r="50" spans="1:3" ht="15" customHeight="1" x14ac:dyDescent="0.45">
      <c r="A50"/>
      <c r="B50" s="15" t="s">
        <v>77</v>
      </c>
      <c r="C50" s="63">
        <v>1100</v>
      </c>
    </row>
    <row r="51" spans="1:3" ht="15" customHeight="1" x14ac:dyDescent="0.45">
      <c r="A51"/>
      <c r="B51" s="15" t="s">
        <v>98</v>
      </c>
      <c r="C51" s="72">
        <v>9.5</v>
      </c>
    </row>
    <row r="52" spans="1:3" ht="15" customHeight="1" x14ac:dyDescent="0.45">
      <c r="A52"/>
      <c r="B52" s="15" t="s">
        <v>209</v>
      </c>
      <c r="C52" s="72">
        <v>5.5</v>
      </c>
    </row>
    <row r="53" spans="1:3" ht="15" customHeight="1" x14ac:dyDescent="0.45">
      <c r="A53"/>
      <c r="B53" s="15" t="s">
        <v>93</v>
      </c>
      <c r="C53" s="63">
        <v>1400</v>
      </c>
    </row>
    <row r="54" spans="1:3" ht="15" customHeight="1" x14ac:dyDescent="0.45">
      <c r="A54"/>
      <c r="B54" s="15" t="s">
        <v>95</v>
      </c>
      <c r="C54" s="69">
        <v>0.05</v>
      </c>
    </row>
    <row r="55" spans="1:3" ht="15" customHeight="1" x14ac:dyDescent="0.45">
      <c r="A55"/>
      <c r="B55" s="15" t="s">
        <v>99</v>
      </c>
      <c r="C55" s="64">
        <v>0.25</v>
      </c>
    </row>
    <row r="56" spans="1:3" ht="15" customHeight="1" x14ac:dyDescent="0.45">
      <c r="A56"/>
      <c r="B56" s="15" t="s">
        <v>96</v>
      </c>
      <c r="C56" s="63">
        <v>5</v>
      </c>
    </row>
    <row r="57" spans="1:3" ht="15" customHeight="1" x14ac:dyDescent="0.45">
      <c r="A57"/>
      <c r="B57"/>
    </row>
    <row r="58" spans="1:3" ht="15" customHeight="1" x14ac:dyDescent="0.45">
      <c r="A58"/>
      <c r="B58" s="15" t="s">
        <v>91</v>
      </c>
    </row>
    <row r="59" spans="1:3" ht="15" customHeight="1" x14ac:dyDescent="0.45">
      <c r="A59"/>
      <c r="B59" s="15" t="s">
        <v>94</v>
      </c>
    </row>
    <row r="60" spans="1:3" ht="15" customHeight="1" x14ac:dyDescent="0.45">
      <c r="A60"/>
      <c r="B60" s="15" t="s">
        <v>97</v>
      </c>
    </row>
    <row r="61" spans="1:3" ht="15" customHeight="1" x14ac:dyDescent="0.45">
      <c r="A61"/>
      <c r="B61" s="15" t="s">
        <v>116</v>
      </c>
    </row>
    <row r="62" spans="1:3" ht="15" customHeight="1" x14ac:dyDescent="0.45">
      <c r="A62"/>
      <c r="B62" s="15" t="s">
        <v>100</v>
      </c>
    </row>
    <row r="63" spans="1:3" ht="15" customHeight="1" x14ac:dyDescent="0.45">
      <c r="A63"/>
      <c r="B63"/>
    </row>
    <row r="64" spans="1:3" ht="15" customHeight="1" x14ac:dyDescent="0.45">
      <c r="A64"/>
      <c r="B64" s="15" t="s">
        <v>101</v>
      </c>
    </row>
    <row r="65" spans="1:3" ht="15" customHeight="1" x14ac:dyDescent="0.45">
      <c r="A65"/>
      <c r="B65"/>
    </row>
    <row r="66" spans="1:3" ht="15" customHeight="1" x14ac:dyDescent="0.45">
      <c r="A66" s="14" t="s">
        <v>147</v>
      </c>
      <c r="B66"/>
    </row>
    <row r="67" spans="1:3" ht="15" customHeight="1" x14ac:dyDescent="0.45">
      <c r="A67"/>
      <c r="B67" s="15" t="s">
        <v>64</v>
      </c>
    </row>
    <row r="68" spans="1:3" ht="15" customHeight="1" x14ac:dyDescent="0.45">
      <c r="A68"/>
      <c r="B68" s="15" t="s">
        <v>42</v>
      </c>
    </row>
    <row r="69" spans="1:3" ht="15" customHeight="1" x14ac:dyDescent="0.45">
      <c r="A69"/>
      <c r="B69" s="15" t="s">
        <v>219</v>
      </c>
    </row>
    <row r="70" spans="1:3" ht="15" customHeight="1" x14ac:dyDescent="0.45">
      <c r="A70"/>
      <c r="B70" s="15" t="s">
        <v>50</v>
      </c>
    </row>
    <row r="71" spans="1:3" ht="15" customHeight="1" x14ac:dyDescent="0.45">
      <c r="A71"/>
      <c r="B71"/>
    </row>
    <row r="72" spans="1:3" ht="15" customHeight="1" x14ac:dyDescent="0.45">
      <c r="A72"/>
      <c r="B72" s="15" t="s">
        <v>44</v>
      </c>
      <c r="C72" s="63">
        <v>10000</v>
      </c>
    </row>
    <row r="73" spans="1:3" ht="15" customHeight="1" x14ac:dyDescent="0.45">
      <c r="A73"/>
      <c r="B73" s="15" t="s">
        <v>77</v>
      </c>
      <c r="C73" s="63">
        <v>1200</v>
      </c>
    </row>
    <row r="74" spans="1:3" ht="15" customHeight="1" x14ac:dyDescent="0.45">
      <c r="A74"/>
      <c r="B74" s="15" t="s">
        <v>45</v>
      </c>
      <c r="C74" s="63">
        <v>3560</v>
      </c>
    </row>
    <row r="75" spans="1:3" ht="15" customHeight="1" x14ac:dyDescent="0.45">
      <c r="A75"/>
      <c r="B75" s="15" t="s">
        <v>221</v>
      </c>
      <c r="C75" s="72">
        <f>4.5</f>
        <v>4.5</v>
      </c>
    </row>
    <row r="76" spans="1:3" ht="15" customHeight="1" x14ac:dyDescent="0.45">
      <c r="A76"/>
      <c r="B76" s="15" t="s">
        <v>220</v>
      </c>
      <c r="C76" s="72">
        <v>1</v>
      </c>
    </row>
    <row r="77" spans="1:3" ht="15" customHeight="1" x14ac:dyDescent="0.45">
      <c r="A77"/>
      <c r="B77"/>
    </row>
    <row r="78" spans="1:3" ht="15" customHeight="1" x14ac:dyDescent="0.45">
      <c r="A78"/>
      <c r="B78" s="15" t="s">
        <v>43</v>
      </c>
    </row>
    <row r="79" spans="1:3" ht="15" customHeight="1" x14ac:dyDescent="0.45">
      <c r="A79"/>
      <c r="B79" s="15" t="s">
        <v>44</v>
      </c>
    </row>
    <row r="80" spans="1:3" ht="15" customHeight="1" x14ac:dyDescent="0.45">
      <c r="A80"/>
      <c r="B80" s="15" t="s">
        <v>45</v>
      </c>
    </row>
    <row r="81" spans="1:2" ht="15" customHeight="1" x14ac:dyDescent="0.45">
      <c r="A81"/>
      <c r="B81" s="15" t="s">
        <v>46</v>
      </c>
    </row>
    <row r="82" spans="1:2" ht="15" customHeight="1" x14ac:dyDescent="0.45">
      <c r="A82"/>
      <c r="B82"/>
    </row>
    <row r="83" spans="1:2" ht="15" customHeight="1" x14ac:dyDescent="0.45">
      <c r="A83"/>
      <c r="B83" s="15" t="s">
        <v>47</v>
      </c>
    </row>
    <row r="84" spans="1:2" ht="15" customHeight="1" x14ac:dyDescent="0.45">
      <c r="A84"/>
      <c r="B84" s="15" t="s">
        <v>48</v>
      </c>
    </row>
    <row r="85" spans="1:2" ht="15" customHeight="1" x14ac:dyDescent="0.45">
      <c r="A85"/>
      <c r="B85" s="15" t="s">
        <v>49</v>
      </c>
    </row>
    <row r="86" spans="1:2" ht="15" customHeight="1" x14ac:dyDescent="0.45">
      <c r="A86"/>
      <c r="B86" s="15" t="s">
        <v>51</v>
      </c>
    </row>
    <row r="87" spans="1:2" ht="15" customHeight="1" x14ac:dyDescent="0.45">
      <c r="A87"/>
      <c r="B87" s="15" t="s">
        <v>52</v>
      </c>
    </row>
    <row r="88" spans="1:2" ht="15" customHeight="1" x14ac:dyDescent="0.45">
      <c r="A88"/>
      <c r="B88"/>
    </row>
    <row r="89" spans="1:2" ht="15" customHeight="1" x14ac:dyDescent="0.45">
      <c r="A89" s="14" t="s">
        <v>148</v>
      </c>
      <c r="B89"/>
    </row>
    <row r="90" spans="1:2" ht="15" customHeight="1" x14ac:dyDescent="0.45">
      <c r="A90"/>
      <c r="B90" s="15" t="s">
        <v>224</v>
      </c>
    </row>
    <row r="91" spans="1:2" ht="15" customHeight="1" x14ac:dyDescent="0.45">
      <c r="A91"/>
      <c r="B91" s="15" t="s">
        <v>225</v>
      </c>
    </row>
    <row r="92" spans="1:2" ht="15" customHeight="1" x14ac:dyDescent="0.45">
      <c r="A92"/>
      <c r="B92" s="15" t="s">
        <v>226</v>
      </c>
    </row>
    <row r="93" spans="1:2" ht="15" customHeight="1" x14ac:dyDescent="0.45">
      <c r="A93"/>
      <c r="B93" s="15" t="s">
        <v>222</v>
      </c>
    </row>
    <row r="94" spans="1:2" ht="15" customHeight="1" x14ac:dyDescent="0.45">
      <c r="A94"/>
      <c r="B94" s="15" t="s">
        <v>223</v>
      </c>
    </row>
    <row r="95" spans="1:2" ht="15" customHeight="1" x14ac:dyDescent="0.45">
      <c r="A95"/>
      <c r="B95" s="15" t="s">
        <v>227</v>
      </c>
    </row>
    <row r="96" spans="1:2" ht="15" customHeight="1" x14ac:dyDescent="0.45">
      <c r="A96"/>
      <c r="B96" s="15" t="s">
        <v>228</v>
      </c>
    </row>
    <row r="97" spans="1:6" ht="15" customHeight="1" x14ac:dyDescent="0.45">
      <c r="A97"/>
      <c r="B97"/>
    </row>
    <row r="98" spans="1:6" ht="15" customHeight="1" x14ac:dyDescent="0.45">
      <c r="A98"/>
      <c r="B98" s="15" t="s">
        <v>155</v>
      </c>
      <c r="D98" s="15" t="s">
        <v>158</v>
      </c>
    </row>
    <row r="99" spans="1:6" ht="15" customHeight="1" x14ac:dyDescent="0.45">
      <c r="A99"/>
      <c r="B99"/>
      <c r="C99" s="15" t="s">
        <v>157</v>
      </c>
      <c r="D99" s="15" t="s">
        <v>159</v>
      </c>
      <c r="E99" s="68" t="s">
        <v>160</v>
      </c>
    </row>
    <row r="100" spans="1:6" ht="15" customHeight="1" x14ac:dyDescent="0.45">
      <c r="A100"/>
      <c r="B100" s="15" t="s">
        <v>156</v>
      </c>
      <c r="C100" s="63">
        <v>500</v>
      </c>
      <c r="D100" t="s">
        <v>124</v>
      </c>
      <c r="E100" s="69">
        <v>0.05</v>
      </c>
    </row>
    <row r="101" spans="1:6" ht="15" customHeight="1" x14ac:dyDescent="0.45">
      <c r="A101"/>
      <c r="B101" s="15" t="s">
        <v>161</v>
      </c>
      <c r="C101" s="63">
        <v>200</v>
      </c>
      <c r="D101" t="s">
        <v>124</v>
      </c>
      <c r="E101" s="69">
        <v>0.06</v>
      </c>
    </row>
    <row r="102" spans="1:6" ht="15" customHeight="1" x14ac:dyDescent="0.45">
      <c r="A102"/>
      <c r="B102" s="15" t="s">
        <v>49</v>
      </c>
      <c r="C102" s="63">
        <v>100</v>
      </c>
      <c r="D102" t="s">
        <v>163</v>
      </c>
      <c r="E102" s="69">
        <v>0.1</v>
      </c>
    </row>
    <row r="103" spans="1:6" ht="15" customHeight="1" x14ac:dyDescent="0.45">
      <c r="A103"/>
      <c r="B103" s="15" t="s">
        <v>20</v>
      </c>
      <c r="C103" s="63">
        <v>300</v>
      </c>
    </row>
    <row r="104" spans="1:6" ht="15" customHeight="1" x14ac:dyDescent="0.45">
      <c r="A104"/>
      <c r="B104"/>
    </row>
    <row r="105" spans="1:6" ht="15" customHeight="1" x14ac:dyDescent="0.45">
      <c r="A105"/>
      <c r="B105" s="15" t="s">
        <v>229</v>
      </c>
      <c r="C105" s="75">
        <v>0</v>
      </c>
      <c r="D105" s="75">
        <v>1</v>
      </c>
      <c r="E105" s="75">
        <f>D105+1</f>
        <v>2</v>
      </c>
      <c r="F105" s="75">
        <f>E105+1</f>
        <v>3</v>
      </c>
    </row>
    <row r="106" spans="1:6" ht="15" customHeight="1" x14ac:dyDescent="0.45">
      <c r="A106"/>
      <c r="B106"/>
    </row>
    <row r="107" spans="1:6" ht="15" customHeight="1" x14ac:dyDescent="0.45">
      <c r="A107"/>
      <c r="B107" s="15" t="s">
        <v>26</v>
      </c>
      <c r="D107" s="63">
        <v>150</v>
      </c>
      <c r="E107" s="63">
        <f t="shared" ref="E107:F110" si="0">D107*1.05</f>
        <v>157.5</v>
      </c>
      <c r="F107" s="63">
        <f t="shared" si="0"/>
        <v>165.375</v>
      </c>
    </row>
    <row r="108" spans="1:6" ht="15" customHeight="1" x14ac:dyDescent="0.45">
      <c r="A108"/>
      <c r="B108" s="15" t="s">
        <v>166</v>
      </c>
      <c r="D108" s="63">
        <v>-25</v>
      </c>
      <c r="E108" s="63">
        <f t="shared" si="0"/>
        <v>-26.25</v>
      </c>
      <c r="F108" s="63">
        <f t="shared" si="0"/>
        <v>-27.5625</v>
      </c>
    </row>
    <row r="109" spans="1:6" ht="15" customHeight="1" x14ac:dyDescent="0.45">
      <c r="A109"/>
      <c r="B109" s="15" t="s">
        <v>249</v>
      </c>
      <c r="D109" s="63">
        <v>-5</v>
      </c>
      <c r="E109" s="63">
        <f t="shared" si="0"/>
        <v>-5.25</v>
      </c>
      <c r="F109" s="63">
        <f t="shared" si="0"/>
        <v>-5.5125000000000002</v>
      </c>
    </row>
    <row r="110" spans="1:6" ht="15" customHeight="1" x14ac:dyDescent="0.45">
      <c r="A110"/>
      <c r="B110" s="15" t="s">
        <v>167</v>
      </c>
      <c r="D110" s="63">
        <v>-20</v>
      </c>
      <c r="E110" s="63">
        <f t="shared" si="0"/>
        <v>-21</v>
      </c>
      <c r="F110" s="63">
        <f t="shared" si="0"/>
        <v>-22.05</v>
      </c>
    </row>
    <row r="111" spans="1:6" ht="15" customHeight="1" x14ac:dyDescent="0.45">
      <c r="A111"/>
      <c r="B111" s="15" t="s">
        <v>164</v>
      </c>
    </row>
    <row r="112" spans="1:6" ht="15" customHeight="1" x14ac:dyDescent="0.45">
      <c r="A112"/>
      <c r="B112"/>
    </row>
    <row r="113" spans="1:3" ht="15" customHeight="1" x14ac:dyDescent="0.45">
      <c r="A113"/>
      <c r="B113" s="15" t="s">
        <v>168</v>
      </c>
    </row>
    <row r="114" spans="1:3" ht="15" customHeight="1" x14ac:dyDescent="0.45">
      <c r="A114"/>
      <c r="B114" s="15" t="s">
        <v>250</v>
      </c>
    </row>
    <row r="115" spans="1:3" ht="15" customHeight="1" x14ac:dyDescent="0.45">
      <c r="A115"/>
      <c r="B115" s="15" t="s">
        <v>169</v>
      </c>
    </row>
    <row r="116" spans="1:3" ht="15" customHeight="1" x14ac:dyDescent="0.45">
      <c r="A116"/>
      <c r="B116"/>
    </row>
    <row r="117" spans="1:3" ht="15" customHeight="1" x14ac:dyDescent="0.45">
      <c r="A117"/>
      <c r="B117" s="15" t="s">
        <v>170</v>
      </c>
    </row>
    <row r="118" spans="1:3" ht="15" customHeight="1" x14ac:dyDescent="0.45">
      <c r="A118"/>
      <c r="B118" s="15" t="s">
        <v>171</v>
      </c>
    </row>
    <row r="119" spans="1:3" ht="15" customHeight="1" x14ac:dyDescent="0.45">
      <c r="A119"/>
      <c r="B119" s="15" t="s">
        <v>172</v>
      </c>
    </row>
    <row r="120" spans="1:3" ht="15" customHeight="1" x14ac:dyDescent="0.45">
      <c r="A120"/>
      <c r="B120"/>
    </row>
    <row r="121" spans="1:3" ht="15" customHeight="1" x14ac:dyDescent="0.45">
      <c r="A121"/>
      <c r="B121" s="15" t="s">
        <v>173</v>
      </c>
      <c r="C121" s="63">
        <v>0</v>
      </c>
    </row>
    <row r="122" spans="1:3" ht="15" customHeight="1" x14ac:dyDescent="0.45">
      <c r="A122"/>
      <c r="B122"/>
    </row>
    <row r="123" spans="1:3" ht="15" customHeight="1" x14ac:dyDescent="0.45">
      <c r="A123"/>
      <c r="B123" s="15" t="s">
        <v>174</v>
      </c>
    </row>
    <row r="124" spans="1:3" ht="15" customHeight="1" x14ac:dyDescent="0.45">
      <c r="A124"/>
      <c r="B124" s="15" t="s">
        <v>175</v>
      </c>
    </row>
    <row r="125" spans="1:3" ht="15" customHeight="1" x14ac:dyDescent="0.45">
      <c r="A125"/>
      <c r="B125" s="15" t="s">
        <v>176</v>
      </c>
    </row>
    <row r="126" spans="1:3" ht="15" customHeight="1" x14ac:dyDescent="0.45">
      <c r="A126"/>
      <c r="B126" s="15" t="s">
        <v>177</v>
      </c>
    </row>
    <row r="127" spans="1:3" ht="15" customHeight="1" x14ac:dyDescent="0.45">
      <c r="A127"/>
      <c r="B127" s="15" t="s">
        <v>178</v>
      </c>
    </row>
    <row r="128" spans="1:3" ht="15" customHeight="1" x14ac:dyDescent="0.45">
      <c r="A128"/>
      <c r="B128"/>
    </row>
    <row r="129" spans="1:2" ht="15" customHeight="1" x14ac:dyDescent="0.45">
      <c r="A129"/>
      <c r="B129" s="15" t="s">
        <v>179</v>
      </c>
    </row>
    <row r="130" spans="1:2" ht="15" customHeight="1" x14ac:dyDescent="0.45">
      <c r="A130"/>
      <c r="B130" s="15" t="s">
        <v>175</v>
      </c>
    </row>
    <row r="131" spans="1:2" ht="15" customHeight="1" x14ac:dyDescent="0.45">
      <c r="A131"/>
      <c r="B131" s="15" t="s">
        <v>176</v>
      </c>
    </row>
    <row r="132" spans="1:2" ht="15" customHeight="1" x14ac:dyDescent="0.45">
      <c r="A132"/>
      <c r="B132" s="15" t="s">
        <v>177</v>
      </c>
    </row>
    <row r="133" spans="1:2" ht="15" customHeight="1" x14ac:dyDescent="0.45">
      <c r="A133"/>
      <c r="B133" s="15" t="s">
        <v>178</v>
      </c>
    </row>
    <row r="134" spans="1:2" ht="15" customHeight="1" x14ac:dyDescent="0.45">
      <c r="A134"/>
      <c r="B134"/>
    </row>
    <row r="135" spans="1:2" ht="15" customHeight="1" x14ac:dyDescent="0.45">
      <c r="A135"/>
      <c r="B135" s="15" t="s">
        <v>49</v>
      </c>
    </row>
    <row r="136" spans="1:2" ht="15" customHeight="1" x14ac:dyDescent="0.45">
      <c r="A136"/>
      <c r="B136" s="15" t="s">
        <v>175</v>
      </c>
    </row>
    <row r="137" spans="1:2" ht="15" customHeight="1" x14ac:dyDescent="0.45">
      <c r="A137"/>
      <c r="B137" s="15" t="s">
        <v>180</v>
      </c>
    </row>
    <row r="138" spans="1:2" ht="15" customHeight="1" x14ac:dyDescent="0.45">
      <c r="A138"/>
      <c r="B138" s="15" t="s">
        <v>177</v>
      </c>
    </row>
    <row r="139" spans="1:2" ht="15" customHeight="1" x14ac:dyDescent="0.45">
      <c r="A139"/>
      <c r="B139"/>
    </row>
    <row r="140" spans="1:2" ht="15" customHeight="1" x14ac:dyDescent="0.45">
      <c r="A140" s="14" t="s">
        <v>149</v>
      </c>
      <c r="B140"/>
    </row>
    <row r="141" spans="1:2" ht="15" customHeight="1" x14ac:dyDescent="0.45">
      <c r="A141"/>
      <c r="B141" s="15" t="s">
        <v>234</v>
      </c>
    </row>
    <row r="142" spans="1:2" ht="15" customHeight="1" x14ac:dyDescent="0.45">
      <c r="A142"/>
      <c r="B142" s="15" t="s">
        <v>230</v>
      </c>
    </row>
    <row r="143" spans="1:2" ht="15" customHeight="1" x14ac:dyDescent="0.45">
      <c r="A143"/>
      <c r="B143"/>
    </row>
    <row r="144" spans="1:2" ht="15" customHeight="1" x14ac:dyDescent="0.45">
      <c r="A144"/>
      <c r="B144" s="15" t="s">
        <v>182</v>
      </c>
    </row>
    <row r="145" spans="1:8" ht="15" customHeight="1" x14ac:dyDescent="0.45">
      <c r="A145"/>
      <c r="B145" s="15" t="s">
        <v>183</v>
      </c>
      <c r="C145" s="76" t="s">
        <v>231</v>
      </c>
    </row>
    <row r="146" spans="1:8" ht="15" customHeight="1" x14ac:dyDescent="0.45">
      <c r="A146"/>
      <c r="B146" s="15" t="s">
        <v>202</v>
      </c>
      <c r="C146" s="76" t="s">
        <v>232</v>
      </c>
    </row>
    <row r="147" spans="1:8" ht="15" customHeight="1" x14ac:dyDescent="0.45">
      <c r="A147"/>
      <c r="B147" s="15" t="s">
        <v>184</v>
      </c>
      <c r="C147" s="76" t="s">
        <v>233</v>
      </c>
    </row>
    <row r="148" spans="1:8" ht="15" customHeight="1" x14ac:dyDescent="0.45">
      <c r="A148"/>
      <c r="B148"/>
    </row>
    <row r="149" spans="1:8" ht="15" customHeight="1" x14ac:dyDescent="0.45">
      <c r="A149"/>
      <c r="B149" s="15" t="s">
        <v>189</v>
      </c>
      <c r="D149" s="15" t="s">
        <v>165</v>
      </c>
      <c r="E149" s="15" t="s">
        <v>185</v>
      </c>
      <c r="F149" s="15" t="s">
        <v>186</v>
      </c>
      <c r="G149" s="15" t="s">
        <v>187</v>
      </c>
      <c r="H149" s="15" t="s">
        <v>188</v>
      </c>
    </row>
    <row r="150" spans="1:8" ht="15" customHeight="1" x14ac:dyDescent="0.45">
      <c r="A150"/>
      <c r="B150"/>
    </row>
    <row r="151" spans="1:8" ht="15" customHeight="1" x14ac:dyDescent="0.45">
      <c r="A151"/>
      <c r="B151" s="15" t="s">
        <v>190</v>
      </c>
      <c r="D151" s="70">
        <v>1380</v>
      </c>
      <c r="E151" s="70">
        <v>1505</v>
      </c>
      <c r="F151" s="70">
        <v>1630</v>
      </c>
      <c r="G151" s="70">
        <v>1755</v>
      </c>
      <c r="H151" s="70">
        <v>1880</v>
      </c>
    </row>
    <row r="152" spans="1:8" ht="15" customHeight="1" x14ac:dyDescent="0.45">
      <c r="A152"/>
      <c r="B152" s="15" t="s">
        <v>192</v>
      </c>
      <c r="D152" s="70">
        <v>15</v>
      </c>
      <c r="E152" s="70">
        <v>20</v>
      </c>
      <c r="F152" s="70">
        <v>0</v>
      </c>
      <c r="G152" s="70">
        <v>95</v>
      </c>
      <c r="H152" s="70">
        <v>3</v>
      </c>
    </row>
    <row r="153" spans="1:8" ht="15" customHeight="1" x14ac:dyDescent="0.45">
      <c r="A153"/>
      <c r="B153" s="15" t="s">
        <v>156</v>
      </c>
      <c r="D153" s="70">
        <v>600</v>
      </c>
      <c r="E153" s="70">
        <v>590</v>
      </c>
      <c r="F153" s="70">
        <v>470</v>
      </c>
      <c r="G153" s="70">
        <v>300</v>
      </c>
      <c r="H153" s="70">
        <v>0</v>
      </c>
    </row>
    <row r="154" spans="1:8" ht="15" customHeight="1" x14ac:dyDescent="0.45">
      <c r="A154"/>
      <c r="B154" s="15" t="s">
        <v>161</v>
      </c>
      <c r="D154" s="70">
        <v>150</v>
      </c>
      <c r="E154" s="70">
        <v>150</v>
      </c>
      <c r="F154" s="70">
        <v>150</v>
      </c>
      <c r="G154" s="70">
        <v>150</v>
      </c>
      <c r="H154" s="70">
        <v>150</v>
      </c>
    </row>
    <row r="155" spans="1:8" ht="15" customHeight="1" x14ac:dyDescent="0.45">
      <c r="A155"/>
      <c r="B155" s="15" t="s">
        <v>162</v>
      </c>
      <c r="D155" s="70">
        <v>150</v>
      </c>
      <c r="E155" s="70">
        <v>150</v>
      </c>
      <c r="F155" s="70">
        <v>150</v>
      </c>
      <c r="G155" s="70">
        <v>150</v>
      </c>
      <c r="H155" s="70">
        <v>150</v>
      </c>
    </row>
    <row r="156" spans="1:8" ht="15" customHeight="1" x14ac:dyDescent="0.45">
      <c r="A156"/>
      <c r="B156" s="15" t="s">
        <v>197</v>
      </c>
      <c r="D156" s="70">
        <v>100</v>
      </c>
      <c r="E156" s="70">
        <v>100</v>
      </c>
      <c r="F156" s="70">
        <v>100</v>
      </c>
      <c r="G156" s="70">
        <v>100</v>
      </c>
      <c r="H156" s="70">
        <v>100</v>
      </c>
    </row>
    <row r="157" spans="1:8" ht="15" customHeight="1" x14ac:dyDescent="0.45">
      <c r="A157"/>
      <c r="B157" s="15" t="s">
        <v>191</v>
      </c>
      <c r="D157" s="70">
        <v>75</v>
      </c>
      <c r="E157" s="70">
        <v>75</v>
      </c>
      <c r="F157" s="70">
        <v>75</v>
      </c>
      <c r="G157" s="70">
        <v>75</v>
      </c>
      <c r="H157" s="70">
        <v>75</v>
      </c>
    </row>
    <row r="158" spans="1:8" ht="15" customHeight="1" x14ac:dyDescent="0.45">
      <c r="A158"/>
      <c r="B158"/>
    </row>
    <row r="159" spans="1:8" ht="15" customHeight="1" x14ac:dyDescent="0.45">
      <c r="A159"/>
      <c r="B159" s="15" t="s">
        <v>194</v>
      </c>
      <c r="D159" s="15" t="s">
        <v>165</v>
      </c>
      <c r="E159" s="15" t="s">
        <v>185</v>
      </c>
      <c r="F159" s="15" t="s">
        <v>186</v>
      </c>
      <c r="G159" s="15" t="s">
        <v>187</v>
      </c>
      <c r="H159" s="15" t="s">
        <v>188</v>
      </c>
    </row>
    <row r="160" spans="1:8" ht="15" customHeight="1" x14ac:dyDescent="0.45">
      <c r="A160"/>
      <c r="B160" s="15" t="s">
        <v>26</v>
      </c>
      <c r="D160" s="70">
        <v>272.5</v>
      </c>
      <c r="E160" s="70">
        <v>271.25</v>
      </c>
      <c r="F160" s="70">
        <v>170.9</v>
      </c>
      <c r="G160" s="70">
        <v>217.5</v>
      </c>
      <c r="H160" s="70">
        <v>275.60000000000002</v>
      </c>
    </row>
    <row r="161" spans="1:8" ht="15" customHeight="1" x14ac:dyDescent="0.45">
      <c r="A161"/>
      <c r="B161" s="15" t="s">
        <v>201</v>
      </c>
      <c r="D161" s="70">
        <v>0.75</v>
      </c>
      <c r="E161" s="70">
        <v>1</v>
      </c>
      <c r="F161" s="70">
        <v>0</v>
      </c>
      <c r="G161" s="70">
        <v>6.1749999999999998</v>
      </c>
      <c r="H161" s="70">
        <v>0.19500000000000001</v>
      </c>
    </row>
    <row r="162" spans="1:8" ht="15" customHeight="1" x14ac:dyDescent="0.45">
      <c r="A162"/>
      <c r="B162" s="15" t="s">
        <v>195</v>
      </c>
      <c r="D162" s="70">
        <v>30</v>
      </c>
      <c r="E162" s="70">
        <v>29.5</v>
      </c>
      <c r="F162" s="70">
        <v>23.5</v>
      </c>
      <c r="G162" s="70">
        <v>19.5</v>
      </c>
      <c r="H162" s="70">
        <v>0</v>
      </c>
    </row>
    <row r="163" spans="1:8" ht="15" customHeight="1" x14ac:dyDescent="0.45">
      <c r="A163"/>
      <c r="B163" s="15" t="s">
        <v>196</v>
      </c>
      <c r="D163" s="70">
        <v>9</v>
      </c>
      <c r="E163" s="70">
        <v>9</v>
      </c>
      <c r="F163" s="70">
        <v>9</v>
      </c>
      <c r="G163" s="70">
        <v>11.25</v>
      </c>
      <c r="H163" s="70">
        <v>11.25</v>
      </c>
    </row>
    <row r="164" spans="1:8" ht="15" customHeight="1" x14ac:dyDescent="0.45">
      <c r="A164"/>
      <c r="B164" s="15" t="s">
        <v>198</v>
      </c>
      <c r="D164" s="70">
        <v>10.500000000000002</v>
      </c>
      <c r="E164" s="70">
        <v>10.500000000000002</v>
      </c>
      <c r="F164" s="70">
        <v>10.500000000000002</v>
      </c>
      <c r="G164" s="70">
        <v>12.750000000000002</v>
      </c>
      <c r="H164" s="70">
        <v>12.750000000000002</v>
      </c>
    </row>
    <row r="165" spans="1:8" ht="15" customHeight="1" x14ac:dyDescent="0.45">
      <c r="A165"/>
      <c r="B165" s="15" t="s">
        <v>199</v>
      </c>
      <c r="D165" s="70">
        <v>10</v>
      </c>
      <c r="E165" s="70">
        <v>10</v>
      </c>
      <c r="F165" s="70">
        <v>10</v>
      </c>
      <c r="G165" s="70">
        <v>10</v>
      </c>
      <c r="H165" s="70">
        <v>10</v>
      </c>
    </row>
    <row r="166" spans="1:8" ht="15" customHeight="1" x14ac:dyDescent="0.45">
      <c r="A166"/>
      <c r="B166" s="15" t="s">
        <v>200</v>
      </c>
      <c r="D166" s="70">
        <v>7.5</v>
      </c>
      <c r="E166" s="70">
        <v>7.5</v>
      </c>
      <c r="F166" s="70">
        <v>7.5</v>
      </c>
      <c r="G166" s="70">
        <v>7.5</v>
      </c>
      <c r="H166" s="70">
        <v>7.5</v>
      </c>
    </row>
    <row r="167" spans="1:8" ht="15" customHeight="1" x14ac:dyDescent="0.45">
      <c r="A167"/>
      <c r="B167"/>
    </row>
    <row r="168" spans="1:8" ht="15" customHeight="1" x14ac:dyDescent="0.45">
      <c r="A168"/>
      <c r="B168" s="15" t="s">
        <v>190</v>
      </c>
    </row>
    <row r="169" spans="1:8" ht="15" customHeight="1" x14ac:dyDescent="0.45">
      <c r="A169"/>
      <c r="B169" s="15" t="s">
        <v>193</v>
      </c>
    </row>
    <row r="170" spans="1:8" ht="15" customHeight="1" x14ac:dyDescent="0.45">
      <c r="A170"/>
      <c r="B170" s="15" t="s">
        <v>184</v>
      </c>
    </row>
    <row r="171" spans="1:8" ht="15" customHeight="1" x14ac:dyDescent="0.45">
      <c r="A171"/>
      <c r="B171"/>
    </row>
    <row r="172" spans="1:8" ht="15" customHeight="1" x14ac:dyDescent="0.45">
      <c r="A172"/>
      <c r="B172" s="15" t="s">
        <v>193</v>
      </c>
    </row>
    <row r="173" spans="1:8" ht="15" customHeight="1" x14ac:dyDescent="0.45">
      <c r="A173"/>
      <c r="B173" s="15" t="s">
        <v>26</v>
      </c>
    </row>
    <row r="174" spans="1:8" ht="15" customHeight="1" x14ac:dyDescent="0.45">
      <c r="A174"/>
      <c r="B174" s="15" t="s">
        <v>203</v>
      </c>
    </row>
    <row r="175" spans="1:8" ht="15" customHeight="1" x14ac:dyDescent="0.45">
      <c r="A175"/>
      <c r="B175"/>
    </row>
    <row r="176" spans="1:8" ht="15" customHeight="1" x14ac:dyDescent="0.45">
      <c r="A176"/>
      <c r="B176" s="15" t="s">
        <v>26</v>
      </c>
    </row>
    <row r="177" spans="1:3" ht="15" customHeight="1" x14ac:dyDescent="0.45">
      <c r="A177"/>
      <c r="B177" s="15" t="s">
        <v>204</v>
      </c>
    </row>
    <row r="178" spans="1:3" ht="15" customHeight="1" x14ac:dyDescent="0.45">
      <c r="A178"/>
      <c r="B178" s="15" t="s">
        <v>205</v>
      </c>
    </row>
    <row r="179" spans="1:3" ht="15" customHeight="1" x14ac:dyDescent="0.45">
      <c r="A179"/>
      <c r="B179"/>
    </row>
    <row r="180" spans="1:3" ht="15" customHeight="1" x14ac:dyDescent="0.45">
      <c r="A180"/>
      <c r="B180"/>
    </row>
    <row r="181" spans="1:3" ht="15" customHeight="1" x14ac:dyDescent="0.45">
      <c r="A181"/>
      <c r="B181"/>
    </row>
    <row r="182" spans="1:3" ht="15" customHeight="1" x14ac:dyDescent="0.45">
      <c r="A182" s="14" t="s">
        <v>150</v>
      </c>
      <c r="B182"/>
    </row>
    <row r="183" spans="1:3" ht="15" customHeight="1" x14ac:dyDescent="0.45">
      <c r="A183"/>
      <c r="B183" s="15" t="s">
        <v>53</v>
      </c>
    </row>
    <row r="184" spans="1:3" ht="15" customHeight="1" x14ac:dyDescent="0.45">
      <c r="A184"/>
      <c r="B184" s="15" t="s">
        <v>206</v>
      </c>
    </row>
    <row r="185" spans="1:3" ht="15" customHeight="1" x14ac:dyDescent="0.45">
      <c r="A185"/>
      <c r="B185"/>
    </row>
    <row r="186" spans="1:3" ht="15" customHeight="1" x14ac:dyDescent="0.45">
      <c r="A186"/>
      <c r="B186" s="15" t="s">
        <v>54</v>
      </c>
      <c r="C186" s="67">
        <v>15</v>
      </c>
    </row>
    <row r="187" spans="1:3" ht="15" customHeight="1" x14ac:dyDescent="0.45">
      <c r="A187"/>
      <c r="B187" s="15" t="s">
        <v>55</v>
      </c>
      <c r="C187" s="64">
        <v>0.2</v>
      </c>
    </row>
    <row r="188" spans="1:3" ht="15" customHeight="1" x14ac:dyDescent="0.45">
      <c r="A188"/>
      <c r="B188" s="15" t="s">
        <v>56</v>
      </c>
      <c r="C188" s="67">
        <v>570</v>
      </c>
    </row>
    <row r="189" spans="1:3" ht="15" customHeight="1" x14ac:dyDescent="0.45">
      <c r="A189"/>
      <c r="B189" s="15" t="s">
        <v>57</v>
      </c>
      <c r="C189" s="67">
        <v>100</v>
      </c>
    </row>
    <row r="190" spans="1:3" ht="15" customHeight="1" x14ac:dyDescent="0.45">
      <c r="A190"/>
      <c r="B190" s="15" t="s">
        <v>58</v>
      </c>
      <c r="C190" s="67">
        <v>16.5</v>
      </c>
    </row>
    <row r="191" spans="1:3" ht="15" customHeight="1" x14ac:dyDescent="0.45">
      <c r="A191"/>
      <c r="B191" s="15" t="s">
        <v>62</v>
      </c>
      <c r="C191" s="67">
        <v>2489</v>
      </c>
    </row>
    <row r="192" spans="1:3" ht="15" customHeight="1" x14ac:dyDescent="0.45">
      <c r="A192"/>
      <c r="B192"/>
    </row>
    <row r="193" spans="1:3" ht="15" customHeight="1" x14ac:dyDescent="0.45">
      <c r="A193"/>
      <c r="B193" s="15" t="s">
        <v>59</v>
      </c>
    </row>
    <row r="194" spans="1:3" ht="15" customHeight="1" x14ac:dyDescent="0.45">
      <c r="A194"/>
      <c r="B194" s="15" t="s">
        <v>60</v>
      </c>
    </row>
    <row r="195" spans="1:3" ht="15" customHeight="1" x14ac:dyDescent="0.45">
      <c r="A195"/>
      <c r="B195" s="15" t="s">
        <v>61</v>
      </c>
    </row>
    <row r="196" spans="1:3" ht="15" customHeight="1" x14ac:dyDescent="0.45">
      <c r="A196"/>
      <c r="B196" s="15" t="s">
        <v>44</v>
      </c>
    </row>
    <row r="197" spans="1:3" ht="15" customHeight="1" x14ac:dyDescent="0.45">
      <c r="A197"/>
      <c r="B197" s="15" t="s">
        <v>63</v>
      </c>
    </row>
    <row r="198" spans="1:3" ht="15" customHeight="1" x14ac:dyDescent="0.45">
      <c r="A198"/>
      <c r="B198"/>
    </row>
    <row r="199" spans="1:3" ht="15" customHeight="1" x14ac:dyDescent="0.45">
      <c r="A199" s="14" t="s">
        <v>151</v>
      </c>
      <c r="B199"/>
    </row>
    <row r="200" spans="1:3" ht="15" customHeight="1" x14ac:dyDescent="0.45">
      <c r="A200"/>
      <c r="B200" s="15" t="s">
        <v>207</v>
      </c>
    </row>
    <row r="201" spans="1:3" ht="15" customHeight="1" x14ac:dyDescent="0.45">
      <c r="A201"/>
      <c r="B201" s="15" t="s">
        <v>65</v>
      </c>
    </row>
    <row r="202" spans="1:3" ht="15" customHeight="1" x14ac:dyDescent="0.45">
      <c r="A202"/>
      <c r="B202"/>
    </row>
    <row r="203" spans="1:3" ht="15" customHeight="1" x14ac:dyDescent="0.45">
      <c r="A203"/>
      <c r="B203" s="15" t="s">
        <v>235</v>
      </c>
      <c r="C203" s="63">
        <v>63.184525000000001</v>
      </c>
    </row>
    <row r="204" spans="1:3" ht="15" customHeight="1" x14ac:dyDescent="0.45">
      <c r="A204"/>
      <c r="B204" s="15" t="s">
        <v>66</v>
      </c>
      <c r="C204" s="67">
        <v>11.95</v>
      </c>
    </row>
    <row r="205" spans="1:3" ht="15" customHeight="1" x14ac:dyDescent="0.45">
      <c r="A205"/>
      <c r="B205" s="15" t="s">
        <v>55</v>
      </c>
      <c r="C205" s="69">
        <v>0.2</v>
      </c>
    </row>
    <row r="206" spans="1:3" ht="15" customHeight="1" x14ac:dyDescent="0.45">
      <c r="A206"/>
      <c r="B206" s="15" t="s">
        <v>84</v>
      </c>
      <c r="C206" s="63">
        <v>50.784999999999997</v>
      </c>
    </row>
    <row r="207" spans="1:3" ht="15" customHeight="1" x14ac:dyDescent="0.45">
      <c r="A207"/>
      <c r="B207" s="15" t="s">
        <v>85</v>
      </c>
      <c r="C207" s="63">
        <v>73.75</v>
      </c>
    </row>
    <row r="208" spans="1:3" ht="15" customHeight="1" x14ac:dyDescent="0.45">
      <c r="A208"/>
      <c r="B208" s="15" t="s">
        <v>86</v>
      </c>
      <c r="C208" s="63">
        <v>11.872</v>
      </c>
    </row>
    <row r="209" spans="1:5" ht="15" customHeight="1" x14ac:dyDescent="0.45">
      <c r="A209"/>
      <c r="B209"/>
    </row>
    <row r="210" spans="1:5" ht="15" customHeight="1" x14ac:dyDescent="0.45">
      <c r="A210"/>
      <c r="B210" s="15" t="s">
        <v>83</v>
      </c>
    </row>
    <row r="211" spans="1:5" ht="15" customHeight="1" x14ac:dyDescent="0.45">
      <c r="A211"/>
      <c r="B211"/>
    </row>
    <row r="212" spans="1:5" ht="15" customHeight="1" x14ac:dyDescent="0.45">
      <c r="A212"/>
      <c r="B212"/>
    </row>
    <row r="213" spans="1:5" ht="15" customHeight="1" x14ac:dyDescent="0.45">
      <c r="A213"/>
      <c r="B213"/>
    </row>
    <row r="214" spans="1:5" ht="15" customHeight="1" x14ac:dyDescent="0.45">
      <c r="A214"/>
      <c r="B214"/>
    </row>
    <row r="215" spans="1:5" ht="15" customHeight="1" x14ac:dyDescent="0.45">
      <c r="A215"/>
      <c r="B215"/>
    </row>
    <row r="216" spans="1:5" ht="15" customHeight="1" x14ac:dyDescent="0.45">
      <c r="A216"/>
      <c r="B216"/>
    </row>
    <row r="217" spans="1:5" ht="15" customHeight="1" x14ac:dyDescent="0.45">
      <c r="A217"/>
      <c r="B217"/>
    </row>
    <row r="218" spans="1:5" ht="15" customHeight="1" x14ac:dyDescent="0.45">
      <c r="A218"/>
      <c r="B218"/>
    </row>
    <row r="219" spans="1:5" ht="15" customHeight="1" x14ac:dyDescent="0.45">
      <c r="A219"/>
      <c r="B219"/>
    </row>
    <row r="220" spans="1:5" ht="15" customHeight="1" x14ac:dyDescent="0.45">
      <c r="A220"/>
      <c r="B220"/>
    </row>
    <row r="221" spans="1:5" ht="15" customHeight="1" x14ac:dyDescent="0.45">
      <c r="A221"/>
      <c r="B221"/>
    </row>
    <row r="222" spans="1:5" ht="15" customHeight="1" x14ac:dyDescent="0.45">
      <c r="A222"/>
      <c r="B222" s="15" t="s">
        <v>59</v>
      </c>
    </row>
    <row r="223" spans="1:5" ht="15" customHeight="1" x14ac:dyDescent="0.45">
      <c r="A223"/>
      <c r="B223"/>
    </row>
    <row r="224" spans="1:5" ht="15" customHeight="1" x14ac:dyDescent="0.45">
      <c r="A224"/>
      <c r="B224" s="15" t="s">
        <v>67</v>
      </c>
      <c r="C224" s="15" t="s">
        <v>69</v>
      </c>
      <c r="D224" s="15" t="s">
        <v>70</v>
      </c>
      <c r="E224" s="68" t="s">
        <v>71</v>
      </c>
    </row>
    <row r="225" spans="1:2" ht="15" customHeight="1" x14ac:dyDescent="0.45">
      <c r="A225"/>
      <c r="B225" s="15" t="s">
        <v>68</v>
      </c>
    </row>
    <row r="226" spans="1:2" ht="15" customHeight="1" x14ac:dyDescent="0.45">
      <c r="A226"/>
      <c r="B226" s="15" t="s">
        <v>72</v>
      </c>
    </row>
    <row r="227" spans="1:2" ht="15" customHeight="1" x14ac:dyDescent="0.45">
      <c r="A227"/>
      <c r="B227" s="15" t="s">
        <v>73</v>
      </c>
    </row>
    <row r="228" spans="1:2" ht="15" customHeight="1" x14ac:dyDescent="0.45">
      <c r="A228"/>
      <c r="B228" s="15" t="s">
        <v>74</v>
      </c>
    </row>
    <row r="229" spans="1:2" ht="15" customHeight="1" x14ac:dyDescent="0.45">
      <c r="A229"/>
      <c r="B229"/>
    </row>
    <row r="230" spans="1:2" ht="15" customHeight="1" x14ac:dyDescent="0.45">
      <c r="A230"/>
      <c r="B230" s="15" t="s">
        <v>61</v>
      </c>
    </row>
    <row r="231" spans="1:2" ht="15" customHeight="1" x14ac:dyDescent="0.45">
      <c r="A231"/>
      <c r="B231" s="15" t="s">
        <v>44</v>
      </c>
    </row>
    <row r="232" spans="1:2" ht="15" customHeight="1" x14ac:dyDescent="0.45">
      <c r="A232"/>
      <c r="B232" s="15" t="s">
        <v>62</v>
      </c>
    </row>
    <row r="233" spans="1:2" ht="15" customHeight="1" x14ac:dyDescent="0.45">
      <c r="A233"/>
      <c r="B233" s="15" t="s">
        <v>63</v>
      </c>
    </row>
    <row r="234" spans="1:2" ht="15" customHeight="1" x14ac:dyDescent="0.45">
      <c r="A234"/>
      <c r="B234"/>
    </row>
    <row r="235" spans="1:2" ht="15" customHeight="1" x14ac:dyDescent="0.45">
      <c r="A235" s="14" t="s">
        <v>152</v>
      </c>
      <c r="B235"/>
    </row>
    <row r="236" spans="1:2" ht="15" customHeight="1" x14ac:dyDescent="0.45">
      <c r="A236"/>
      <c r="B236" s="15" t="s">
        <v>237</v>
      </c>
    </row>
    <row r="237" spans="1:2" ht="15" customHeight="1" x14ac:dyDescent="0.45">
      <c r="A237"/>
      <c r="B237" s="15" t="s">
        <v>238</v>
      </c>
    </row>
    <row r="238" spans="1:2" ht="15" customHeight="1" x14ac:dyDescent="0.45">
      <c r="A238"/>
      <c r="B238" s="15" t="s">
        <v>239</v>
      </c>
    </row>
    <row r="239" spans="1:2" ht="15" customHeight="1" x14ac:dyDescent="0.45">
      <c r="A239"/>
      <c r="B239" s="15" t="s">
        <v>236</v>
      </c>
    </row>
    <row r="240" spans="1:2" ht="15" customHeight="1" x14ac:dyDescent="0.45">
      <c r="A240"/>
      <c r="B240"/>
    </row>
    <row r="241" spans="1:2" ht="15" customHeight="1" x14ac:dyDescent="0.45">
      <c r="A241"/>
      <c r="B241" s="15" t="s">
        <v>246</v>
      </c>
    </row>
    <row r="242" spans="1:2" ht="15" customHeight="1" x14ac:dyDescent="0.45">
      <c r="A242"/>
      <c r="B242"/>
    </row>
    <row r="243" spans="1:2" ht="15" customHeight="1" x14ac:dyDescent="0.45">
      <c r="A243"/>
      <c r="B243"/>
    </row>
    <row r="244" spans="1:2" ht="15" customHeight="1" x14ac:dyDescent="0.45">
      <c r="A244"/>
      <c r="B244"/>
    </row>
    <row r="245" spans="1:2" ht="15" customHeight="1" x14ac:dyDescent="0.45">
      <c r="A245"/>
      <c r="B245"/>
    </row>
    <row r="246" spans="1:2" ht="15" customHeight="1" x14ac:dyDescent="0.45">
      <c r="A246"/>
      <c r="B246"/>
    </row>
    <row r="247" spans="1:2" ht="15" customHeight="1" x14ac:dyDescent="0.45">
      <c r="A247"/>
      <c r="B247"/>
    </row>
    <row r="248" spans="1:2" ht="15" customHeight="1" x14ac:dyDescent="0.45">
      <c r="A248"/>
      <c r="B248"/>
    </row>
    <row r="249" spans="1:2" ht="15" customHeight="1" x14ac:dyDescent="0.45">
      <c r="A249"/>
      <c r="B249"/>
    </row>
    <row r="250" spans="1:2" ht="15" customHeight="1" x14ac:dyDescent="0.45">
      <c r="A250"/>
      <c r="B250"/>
    </row>
    <row r="251" spans="1:2" ht="15" customHeight="1" x14ac:dyDescent="0.45">
      <c r="A251"/>
      <c r="B251"/>
    </row>
    <row r="252" spans="1:2" ht="15" customHeight="1" x14ac:dyDescent="0.45">
      <c r="A252"/>
      <c r="B252"/>
    </row>
    <row r="253" spans="1:2" ht="15" customHeight="1" x14ac:dyDescent="0.45">
      <c r="A253"/>
      <c r="B253"/>
    </row>
    <row r="254" spans="1:2" ht="15" customHeight="1" x14ac:dyDescent="0.45">
      <c r="A254"/>
      <c r="B254"/>
    </row>
    <row r="255" spans="1:2" ht="15" customHeight="1" x14ac:dyDescent="0.45">
      <c r="A255"/>
      <c r="B255"/>
    </row>
    <row r="256" spans="1:2" ht="15" customHeight="1" x14ac:dyDescent="0.45">
      <c r="A256"/>
      <c r="B256"/>
    </row>
    <row r="257" spans="1:3" ht="15" customHeight="1" x14ac:dyDescent="0.45">
      <c r="A257"/>
      <c r="B257"/>
    </row>
    <row r="258" spans="1:3" ht="15" customHeight="1" x14ac:dyDescent="0.45">
      <c r="A258"/>
      <c r="B258"/>
    </row>
    <row r="259" spans="1:3" ht="15" customHeight="1" x14ac:dyDescent="0.45">
      <c r="A259"/>
      <c r="B259"/>
    </row>
    <row r="260" spans="1:3" ht="15" customHeight="1" x14ac:dyDescent="0.45">
      <c r="A260"/>
      <c r="B260"/>
    </row>
    <row r="261" spans="1:3" ht="15" customHeight="1" x14ac:dyDescent="0.45">
      <c r="A261"/>
      <c r="B261" s="15" t="s">
        <v>75</v>
      </c>
    </row>
    <row r="262" spans="1:3" ht="15" customHeight="1" x14ac:dyDescent="0.45">
      <c r="A262"/>
      <c r="B262" s="15" t="s">
        <v>76</v>
      </c>
    </row>
    <row r="263" spans="1:3" ht="15" customHeight="1" x14ac:dyDescent="0.45">
      <c r="A263"/>
      <c r="B263" s="15" t="s">
        <v>129</v>
      </c>
    </row>
    <row r="264" spans="1:3" ht="15" customHeight="1" x14ac:dyDescent="0.45">
      <c r="A264"/>
      <c r="B264" s="15" t="s">
        <v>77</v>
      </c>
    </row>
    <row r="265" spans="1:3" ht="15" customHeight="1" x14ac:dyDescent="0.45">
      <c r="A265"/>
      <c r="B265"/>
    </row>
    <row r="266" spans="1:3" ht="15" customHeight="1" x14ac:dyDescent="0.45">
      <c r="A266"/>
      <c r="B266" s="15" t="s">
        <v>210</v>
      </c>
      <c r="C266" s="71">
        <v>7</v>
      </c>
    </row>
    <row r="267" spans="1:3" ht="15" customHeight="1" x14ac:dyDescent="0.45">
      <c r="A267"/>
      <c r="B267" s="15" t="s">
        <v>78</v>
      </c>
    </row>
    <row r="268" spans="1:3" ht="15" customHeight="1" x14ac:dyDescent="0.45">
      <c r="A268"/>
      <c r="B268"/>
    </row>
    <row r="269" spans="1:3" ht="15" customHeight="1" x14ac:dyDescent="0.45">
      <c r="A269"/>
      <c r="B269" s="15" t="s">
        <v>43</v>
      </c>
    </row>
    <row r="270" spans="1:3" ht="15" customHeight="1" x14ac:dyDescent="0.45">
      <c r="A270"/>
      <c r="B270" s="15" t="str">
        <f>B231</f>
        <v>Equity purchase price</v>
      </c>
    </row>
    <row r="271" spans="1:3" ht="15" customHeight="1" x14ac:dyDescent="0.45">
      <c r="A271"/>
      <c r="B271" s="15" t="s">
        <v>45</v>
      </c>
    </row>
    <row r="272" spans="1:3" ht="15" customHeight="1" x14ac:dyDescent="0.45">
      <c r="A272"/>
      <c r="B272" s="15" t="s">
        <v>46</v>
      </c>
    </row>
    <row r="273" spans="1:3" ht="15" customHeight="1" x14ac:dyDescent="0.45">
      <c r="A273"/>
      <c r="B273"/>
    </row>
    <row r="274" spans="1:3" ht="15" customHeight="1" x14ac:dyDescent="0.45">
      <c r="A274"/>
      <c r="B274" s="15" t="s">
        <v>47</v>
      </c>
    </row>
    <row r="275" spans="1:3" ht="15" customHeight="1" x14ac:dyDescent="0.45">
      <c r="A275"/>
      <c r="B275" s="15" t="str">
        <f>B267</f>
        <v>Debt financing available</v>
      </c>
    </row>
    <row r="276" spans="1:3" ht="15" customHeight="1" x14ac:dyDescent="0.45">
      <c r="A276"/>
      <c r="B276" s="15" t="s">
        <v>79</v>
      </c>
    </row>
    <row r="277" spans="1:3" ht="15" customHeight="1" x14ac:dyDescent="0.45">
      <c r="A277"/>
      <c r="B277" s="15" t="s">
        <v>52</v>
      </c>
    </row>
    <row r="278" spans="1:3" ht="15" customHeight="1" x14ac:dyDescent="0.45">
      <c r="A278"/>
      <c r="B278" s="15" t="s">
        <v>80</v>
      </c>
    </row>
    <row r="279" spans="1:3" ht="15" customHeight="1" x14ac:dyDescent="0.45">
      <c r="A279"/>
      <c r="B279"/>
    </row>
    <row r="280" spans="1:3" ht="15" customHeight="1" x14ac:dyDescent="0.45">
      <c r="A280" s="14" t="s">
        <v>153</v>
      </c>
      <c r="B280"/>
    </row>
    <row r="281" spans="1:3" ht="15" customHeight="1" x14ac:dyDescent="0.45">
      <c r="A281"/>
      <c r="B281" s="15" t="s">
        <v>247</v>
      </c>
    </row>
    <row r="282" spans="1:3" ht="15" customHeight="1" x14ac:dyDescent="0.45">
      <c r="A282"/>
      <c r="B282" s="15" t="s">
        <v>248</v>
      </c>
    </row>
    <row r="283" spans="1:3" ht="15" customHeight="1" x14ac:dyDescent="0.45">
      <c r="A283"/>
      <c r="B283"/>
    </row>
    <row r="284" spans="1:3" ht="15" customHeight="1" x14ac:dyDescent="0.45">
      <c r="A284"/>
      <c r="B284" s="15" t="s">
        <v>63</v>
      </c>
      <c r="C284" s="63">
        <v>957.9288724999999</v>
      </c>
    </row>
    <row r="285" spans="1:3" ht="15" customHeight="1" x14ac:dyDescent="0.45">
      <c r="A285"/>
      <c r="B285" s="15" t="s">
        <v>78</v>
      </c>
      <c r="C285" s="63">
        <v>511.14</v>
      </c>
    </row>
    <row r="286" spans="1:3" ht="15" customHeight="1" x14ac:dyDescent="0.45">
      <c r="A286"/>
      <c r="B286" s="15" t="s">
        <v>44</v>
      </c>
      <c r="C286" s="63">
        <v>923.09187249999991</v>
      </c>
    </row>
    <row r="287" spans="1:3" ht="15" customHeight="1" x14ac:dyDescent="0.45">
      <c r="A287"/>
      <c r="B287" s="15" t="s">
        <v>62</v>
      </c>
      <c r="C287" s="63">
        <v>34.837000000000003</v>
      </c>
    </row>
    <row r="288" spans="1:3" ht="15" customHeight="1" x14ac:dyDescent="0.45">
      <c r="A288"/>
      <c r="B288"/>
    </row>
    <row r="289" spans="1:3" ht="15" customHeight="1" x14ac:dyDescent="0.45">
      <c r="A289"/>
      <c r="B289" s="15" t="s">
        <v>81</v>
      </c>
      <c r="C289" s="64">
        <v>1.4999999999999999E-2</v>
      </c>
    </row>
    <row r="290" spans="1:3" ht="15" customHeight="1" x14ac:dyDescent="0.45">
      <c r="A290"/>
      <c r="B290" s="15" t="s">
        <v>63</v>
      </c>
    </row>
    <row r="291" spans="1:3" ht="15" customHeight="1" x14ac:dyDescent="0.45">
      <c r="A291"/>
      <c r="B291" s="15" t="s">
        <v>81</v>
      </c>
    </row>
    <row r="292" spans="1:3" ht="15" customHeight="1" x14ac:dyDescent="0.45">
      <c r="A292"/>
      <c r="B292"/>
    </row>
    <row r="293" spans="1:3" ht="15" customHeight="1" x14ac:dyDescent="0.45">
      <c r="A293"/>
      <c r="B293" s="15" t="s">
        <v>82</v>
      </c>
      <c r="C293" s="64">
        <v>0.02</v>
      </c>
    </row>
    <row r="294" spans="1:3" ht="15" customHeight="1" x14ac:dyDescent="0.45">
      <c r="A294"/>
      <c r="B294" s="15" t="str">
        <f>B267</f>
        <v>Debt financing available</v>
      </c>
    </row>
    <row r="295" spans="1:3" ht="15" customHeight="1" x14ac:dyDescent="0.45">
      <c r="A295"/>
      <c r="B295" s="15" t="s">
        <v>82</v>
      </c>
    </row>
    <row r="296" spans="1:3" ht="15" customHeight="1" x14ac:dyDescent="0.45">
      <c r="A296"/>
      <c r="B296"/>
    </row>
    <row r="297" spans="1:3" ht="15" customHeight="1" x14ac:dyDescent="0.45">
      <c r="A297"/>
      <c r="B297" s="15" t="s">
        <v>43</v>
      </c>
    </row>
    <row r="298" spans="1:3" ht="15" customHeight="1" x14ac:dyDescent="0.45">
      <c r="A298"/>
      <c r="B298" s="15" t="str">
        <f>B231</f>
        <v>Equity purchase price</v>
      </c>
    </row>
    <row r="299" spans="1:3" ht="15" customHeight="1" x14ac:dyDescent="0.45">
      <c r="A299"/>
      <c r="B299" s="15" t="str">
        <f>B232</f>
        <v>Net debt</v>
      </c>
    </row>
    <row r="300" spans="1:3" ht="15" customHeight="1" x14ac:dyDescent="0.45">
      <c r="A300"/>
      <c r="B300" s="15" t="str">
        <f>B291</f>
        <v>Advisory fees</v>
      </c>
    </row>
    <row r="301" spans="1:3" ht="15" customHeight="1" x14ac:dyDescent="0.45">
      <c r="A301"/>
      <c r="B301" s="15" t="str">
        <f>B295</f>
        <v>Debt issuance fees</v>
      </c>
    </row>
    <row r="302" spans="1:3" ht="15" customHeight="1" x14ac:dyDescent="0.45">
      <c r="A302"/>
      <c r="B302" s="15" t="s">
        <v>46</v>
      </c>
    </row>
    <row r="303" spans="1:3" ht="15" customHeight="1" x14ac:dyDescent="0.45">
      <c r="A303"/>
      <c r="B303"/>
    </row>
    <row r="304" spans="1:3" ht="15" customHeight="1" x14ac:dyDescent="0.45">
      <c r="A304"/>
      <c r="B304" s="15" t="s">
        <v>47</v>
      </c>
    </row>
    <row r="305" spans="1:7" ht="15" customHeight="1" x14ac:dyDescent="0.45">
      <c r="A305"/>
      <c r="B305" s="15" t="str">
        <f>B294</f>
        <v>Debt financing available</v>
      </c>
    </row>
    <row r="306" spans="1:7" ht="15" customHeight="1" x14ac:dyDescent="0.45">
      <c r="A306"/>
      <c r="B306" s="15" t="s">
        <v>51</v>
      </c>
    </row>
    <row r="307" spans="1:7" ht="15" customHeight="1" x14ac:dyDescent="0.45">
      <c r="A307"/>
      <c r="B307" s="15" t="s">
        <v>52</v>
      </c>
    </row>
    <row r="308" spans="1:7" ht="15" customHeight="1" x14ac:dyDescent="0.45">
      <c r="A308"/>
      <c r="B308" s="15" t="s">
        <v>80</v>
      </c>
    </row>
    <row r="309" spans="1:7" ht="15" customHeight="1" x14ac:dyDescent="0.45">
      <c r="A309"/>
      <c r="B309"/>
    </row>
    <row r="310" spans="1:7" ht="15" customHeight="1" x14ac:dyDescent="0.45">
      <c r="A310" s="14" t="s">
        <v>154</v>
      </c>
      <c r="B310"/>
    </row>
    <row r="311" spans="1:7" ht="15" customHeight="1" x14ac:dyDescent="0.45">
      <c r="A311"/>
      <c r="B311" s="15" t="s">
        <v>211</v>
      </c>
    </row>
    <row r="312" spans="1:7" ht="15" customHeight="1" x14ac:dyDescent="0.45">
      <c r="A312"/>
      <c r="B312" s="15" t="s">
        <v>241</v>
      </c>
    </row>
    <row r="313" spans="1:7" ht="15" customHeight="1" x14ac:dyDescent="0.45">
      <c r="A313"/>
      <c r="B313"/>
    </row>
    <row r="314" spans="1:7" ht="15" customHeight="1" x14ac:dyDescent="0.45">
      <c r="A314"/>
      <c r="B314"/>
      <c r="C314" s="15" t="s">
        <v>22</v>
      </c>
      <c r="D314" s="15" t="s">
        <v>112</v>
      </c>
      <c r="E314" s="15" t="s">
        <v>113</v>
      </c>
      <c r="F314" s="15" t="s">
        <v>114</v>
      </c>
      <c r="G314" s="15" t="s">
        <v>145</v>
      </c>
    </row>
    <row r="315" spans="1:7" ht="15" customHeight="1" x14ac:dyDescent="0.45">
      <c r="A315"/>
      <c r="B315" s="15" t="s">
        <v>110</v>
      </c>
      <c r="C315" s="67">
        <v>20.100000000000001</v>
      </c>
    </row>
    <row r="316" spans="1:7" ht="15" customHeight="1" x14ac:dyDescent="0.45">
      <c r="A316"/>
      <c r="B316" s="15" t="s">
        <v>111</v>
      </c>
      <c r="C316" s="63">
        <v>1000</v>
      </c>
    </row>
    <row r="317" spans="1:7" ht="15" customHeight="1" x14ac:dyDescent="0.45">
      <c r="A317"/>
      <c r="B317" s="15" t="s">
        <v>212</v>
      </c>
      <c r="C317" s="63">
        <v>900</v>
      </c>
    </row>
    <row r="318" spans="1:7" ht="15" customHeight="1" x14ac:dyDescent="0.45">
      <c r="A318"/>
      <c r="B318" s="15" t="s">
        <v>26</v>
      </c>
      <c r="C318" s="63">
        <v>2000</v>
      </c>
      <c r="D318" s="63">
        <v>3000</v>
      </c>
      <c r="E318" s="63">
        <v>3000</v>
      </c>
      <c r="F318" s="63">
        <v>3000</v>
      </c>
      <c r="G318" s="63">
        <v>2000</v>
      </c>
    </row>
    <row r="319" spans="1:7" ht="15" customHeight="1" x14ac:dyDescent="0.45">
      <c r="A319"/>
      <c r="B319" s="15" t="s">
        <v>78</v>
      </c>
      <c r="C319" s="63">
        <v>14000</v>
      </c>
    </row>
    <row r="320" spans="1:7" ht="15" customHeight="1" x14ac:dyDescent="0.45">
      <c r="A320"/>
      <c r="B320" s="15" t="s">
        <v>115</v>
      </c>
      <c r="D320" s="63">
        <v>10000</v>
      </c>
      <c r="E320" s="63">
        <v>10000</v>
      </c>
      <c r="F320" s="63">
        <v>8000</v>
      </c>
      <c r="G320" s="63">
        <v>10000</v>
      </c>
    </row>
    <row r="321" spans="1:7" ht="15" customHeight="1" x14ac:dyDescent="0.45">
      <c r="A321"/>
      <c r="B321" s="15" t="s">
        <v>31</v>
      </c>
      <c r="D321" s="63">
        <v>4</v>
      </c>
      <c r="E321" s="63">
        <v>4</v>
      </c>
      <c r="F321" s="63">
        <v>4</v>
      </c>
      <c r="G321" s="63">
        <v>4</v>
      </c>
    </row>
    <row r="322" spans="1:7" ht="15" customHeight="1" x14ac:dyDescent="0.45">
      <c r="A322"/>
      <c r="B322" s="15" t="s">
        <v>131</v>
      </c>
      <c r="D322" s="66">
        <v>10.5</v>
      </c>
      <c r="E322" s="66">
        <v>12</v>
      </c>
      <c r="F322" s="66">
        <v>10.5</v>
      </c>
      <c r="G322" s="66">
        <v>10.5</v>
      </c>
    </row>
    <row r="323" spans="1:7" ht="15" customHeight="1" x14ac:dyDescent="0.45">
      <c r="A323"/>
      <c r="B323" s="15" t="s">
        <v>99</v>
      </c>
      <c r="D323" s="69">
        <v>0.2</v>
      </c>
      <c r="E323" s="69">
        <v>0.2</v>
      </c>
      <c r="F323" s="69">
        <v>0.25</v>
      </c>
      <c r="G323" s="69">
        <v>0.2</v>
      </c>
    </row>
    <row r="324" spans="1:7" ht="15" customHeight="1" x14ac:dyDescent="0.45">
      <c r="A324"/>
      <c r="B324"/>
    </row>
    <row r="325" spans="1:7" ht="15" customHeight="1" x14ac:dyDescent="0.45">
      <c r="A325"/>
      <c r="B325" s="15" t="s">
        <v>116</v>
      </c>
    </row>
    <row r="326" spans="1:7" ht="15" customHeight="1" x14ac:dyDescent="0.45">
      <c r="A326"/>
      <c r="B326" s="15" t="s">
        <v>117</v>
      </c>
    </row>
    <row r="327" spans="1:7" ht="15" customHeight="1" x14ac:dyDescent="0.45">
      <c r="A327"/>
      <c r="B327" s="15" t="s">
        <v>118</v>
      </c>
    </row>
    <row r="328" spans="1:7" ht="15" customHeight="1" x14ac:dyDescent="0.45">
      <c r="A328"/>
      <c r="B328" s="15" t="s">
        <v>240</v>
      </c>
    </row>
    <row r="329" spans="1:7" ht="15" customHeight="1" x14ac:dyDescent="0.45">
      <c r="A329"/>
      <c r="B329"/>
    </row>
    <row r="330" spans="1:7" ht="15" customHeight="1" x14ac:dyDescent="0.45">
      <c r="A330"/>
      <c r="B330" s="15" t="s">
        <v>43</v>
      </c>
    </row>
    <row r="331" spans="1:7" ht="15" customHeight="1" x14ac:dyDescent="0.45">
      <c r="A331"/>
      <c r="B331" s="15" t="s">
        <v>44</v>
      </c>
    </row>
    <row r="332" spans="1:7" ht="15" customHeight="1" x14ac:dyDescent="0.45">
      <c r="A332"/>
      <c r="B332" s="15" t="s">
        <v>62</v>
      </c>
    </row>
    <row r="333" spans="1:7" ht="15" customHeight="1" x14ac:dyDescent="0.45">
      <c r="A333"/>
      <c r="B333" s="15" t="s">
        <v>46</v>
      </c>
    </row>
    <row r="334" spans="1:7" ht="15" customHeight="1" x14ac:dyDescent="0.45">
      <c r="A334"/>
      <c r="B334"/>
    </row>
    <row r="335" spans="1:7" ht="15" customHeight="1" x14ac:dyDescent="0.45">
      <c r="A335"/>
      <c r="B335" s="15" t="s">
        <v>47</v>
      </c>
    </row>
    <row r="336" spans="1:7" ht="15" customHeight="1" x14ac:dyDescent="0.45">
      <c r="A336"/>
      <c r="B336" s="15" t="s">
        <v>134</v>
      </c>
    </row>
    <row r="337" spans="1:3" ht="15" customHeight="1" x14ac:dyDescent="0.45">
      <c r="A337"/>
      <c r="B337" s="15" t="s">
        <v>146</v>
      </c>
    </row>
    <row r="338" spans="1:3" ht="15" customHeight="1" x14ac:dyDescent="0.45">
      <c r="A338"/>
      <c r="B338" s="15" t="s">
        <v>52</v>
      </c>
    </row>
    <row r="339" spans="1:3" ht="15" customHeight="1" x14ac:dyDescent="0.45">
      <c r="A339"/>
      <c r="B339"/>
    </row>
    <row r="340" spans="1:3" ht="15" customHeight="1" x14ac:dyDescent="0.45">
      <c r="A340"/>
      <c r="B340" s="15" t="s">
        <v>119</v>
      </c>
    </row>
    <row r="341" spans="1:3" ht="15" customHeight="1" x14ac:dyDescent="0.45">
      <c r="A341"/>
      <c r="B341" s="15" t="s">
        <v>120</v>
      </c>
    </row>
    <row r="342" spans="1:3" ht="15" customHeight="1" x14ac:dyDescent="0.45">
      <c r="A342"/>
      <c r="B342"/>
    </row>
    <row r="343" spans="1:3" ht="15" customHeight="1" x14ac:dyDescent="0.45">
      <c r="A343" s="14" t="s">
        <v>181</v>
      </c>
      <c r="B343"/>
    </row>
    <row r="344" spans="1:3" ht="15" customHeight="1" x14ac:dyDescent="0.45">
      <c r="A344"/>
      <c r="B344" s="15" t="s">
        <v>242</v>
      </c>
    </row>
    <row r="345" spans="1:3" ht="15" customHeight="1" x14ac:dyDescent="0.45">
      <c r="A345"/>
      <c r="B345" s="15" t="s">
        <v>243</v>
      </c>
    </row>
    <row r="346" spans="1:3" ht="15" customHeight="1" x14ac:dyDescent="0.45">
      <c r="A346"/>
      <c r="B346"/>
    </row>
    <row r="347" spans="1:3" ht="15" customHeight="1" x14ac:dyDescent="0.45">
      <c r="A347"/>
      <c r="B347" s="15" t="s">
        <v>99</v>
      </c>
      <c r="C347" s="69">
        <v>0.2</v>
      </c>
    </row>
    <row r="348" spans="1:3" ht="15" customHeight="1" x14ac:dyDescent="0.45">
      <c r="A348"/>
      <c r="B348" s="15" t="s">
        <v>136</v>
      </c>
      <c r="C348" s="66">
        <v>4.5</v>
      </c>
    </row>
    <row r="349" spans="1:3" ht="15" customHeight="1" x14ac:dyDescent="0.45">
      <c r="A349"/>
      <c r="B349" s="15" t="s">
        <v>137</v>
      </c>
      <c r="C349" s="63">
        <v>15</v>
      </c>
    </row>
    <row r="350" spans="1:3" ht="15" customHeight="1" x14ac:dyDescent="0.45">
      <c r="A350"/>
      <c r="B350" s="15" t="s">
        <v>138</v>
      </c>
      <c r="C350" s="63">
        <v>10</v>
      </c>
    </row>
    <row r="351" spans="1:3" ht="15" customHeight="1" x14ac:dyDescent="0.45">
      <c r="A351"/>
      <c r="B351" s="15" t="s">
        <v>139</v>
      </c>
      <c r="C351" s="66">
        <v>8.5</v>
      </c>
    </row>
    <row r="352" spans="1:3" ht="15" customHeight="1" x14ac:dyDescent="0.45">
      <c r="A352"/>
      <c r="B352" s="15" t="s">
        <v>140</v>
      </c>
      <c r="C352" s="69">
        <v>7.0000000000000007E-2</v>
      </c>
    </row>
    <row r="353" spans="1:3" ht="15" customHeight="1" x14ac:dyDescent="0.45">
      <c r="A353"/>
      <c r="B353" s="15" t="s">
        <v>31</v>
      </c>
      <c r="C353" s="63">
        <v>4</v>
      </c>
    </row>
    <row r="354" spans="1:3" ht="15" customHeight="1" x14ac:dyDescent="0.45">
      <c r="A354"/>
      <c r="B354" s="15" t="s">
        <v>130</v>
      </c>
      <c r="C354" s="69">
        <v>0.6</v>
      </c>
    </row>
    <row r="355" spans="1:3" ht="15" customHeight="1" x14ac:dyDescent="0.45">
      <c r="A355"/>
      <c r="B355" s="15" t="s">
        <v>66</v>
      </c>
      <c r="C355" s="67">
        <v>26.73</v>
      </c>
    </row>
    <row r="356" spans="1:3" ht="15" customHeight="1" x14ac:dyDescent="0.45">
      <c r="A356"/>
      <c r="B356" s="15" t="s">
        <v>56</v>
      </c>
      <c r="C356" s="73">
        <v>48.969349999999999</v>
      </c>
    </row>
    <row r="357" spans="1:3" ht="15" customHeight="1" x14ac:dyDescent="0.45">
      <c r="A357"/>
      <c r="B357"/>
    </row>
    <row r="358" spans="1:3" ht="15" customHeight="1" x14ac:dyDescent="0.45">
      <c r="A358"/>
      <c r="B358" s="15" t="s">
        <v>244</v>
      </c>
    </row>
    <row r="359" spans="1:3" ht="15" customHeight="1" x14ac:dyDescent="0.45">
      <c r="A359"/>
      <c r="B359" s="15" t="s">
        <v>141</v>
      </c>
    </row>
    <row r="360" spans="1:3" ht="15" customHeight="1" x14ac:dyDescent="0.45">
      <c r="A360"/>
      <c r="B360"/>
    </row>
    <row r="361" spans="1:3" ht="15" customHeight="1" x14ac:dyDescent="0.45">
      <c r="A361"/>
      <c r="B361"/>
    </row>
    <row r="362" spans="1:3" ht="15" customHeight="1" x14ac:dyDescent="0.45">
      <c r="A362"/>
      <c r="B362"/>
    </row>
    <row r="363" spans="1:3" ht="15" customHeight="1" x14ac:dyDescent="0.45">
      <c r="A363"/>
      <c r="B363"/>
    </row>
    <row r="364" spans="1:3" ht="15" customHeight="1" x14ac:dyDescent="0.45">
      <c r="A364"/>
      <c r="B364"/>
    </row>
    <row r="365" spans="1:3" ht="15" customHeight="1" x14ac:dyDescent="0.45">
      <c r="A365"/>
      <c r="B365"/>
    </row>
    <row r="366" spans="1:3" ht="15" customHeight="1" x14ac:dyDescent="0.45">
      <c r="A366"/>
      <c r="B366"/>
    </row>
    <row r="367" spans="1:3" ht="15" customHeight="1" x14ac:dyDescent="0.45">
      <c r="A367"/>
      <c r="B367"/>
    </row>
    <row r="368" spans="1:3" ht="15" customHeight="1" x14ac:dyDescent="0.45">
      <c r="A368"/>
      <c r="B368"/>
    </row>
    <row r="369" spans="1:2" ht="15" customHeight="1" x14ac:dyDescent="0.45">
      <c r="A369"/>
      <c r="B369"/>
    </row>
    <row r="370" spans="1:2" ht="15" customHeight="1" x14ac:dyDescent="0.45">
      <c r="A370"/>
      <c r="B370"/>
    </row>
    <row r="371" spans="1:2" ht="15" customHeight="1" x14ac:dyDescent="0.45">
      <c r="A371"/>
      <c r="B371" s="15" t="s">
        <v>123</v>
      </c>
    </row>
    <row r="372" spans="1:2" ht="15" customHeight="1" x14ac:dyDescent="0.45">
      <c r="A372"/>
      <c r="B372"/>
    </row>
    <row r="373" spans="1:2" ht="15" customHeight="1" x14ac:dyDescent="0.45">
      <c r="A373"/>
      <c r="B373"/>
    </row>
    <row r="374" spans="1:2" ht="15" customHeight="1" x14ac:dyDescent="0.45">
      <c r="A374"/>
      <c r="B374"/>
    </row>
    <row r="375" spans="1:2" ht="15" customHeight="1" x14ac:dyDescent="0.45">
      <c r="A375"/>
      <c r="B375"/>
    </row>
    <row r="376" spans="1:2" ht="15" customHeight="1" x14ac:dyDescent="0.45">
      <c r="A376"/>
      <c r="B376"/>
    </row>
    <row r="377" spans="1:2" ht="15" customHeight="1" x14ac:dyDescent="0.45">
      <c r="A377"/>
      <c r="B377"/>
    </row>
    <row r="378" spans="1:2" ht="15" customHeight="1" x14ac:dyDescent="0.45">
      <c r="A378"/>
      <c r="B378"/>
    </row>
    <row r="379" spans="1:2" ht="15" customHeight="1" x14ac:dyDescent="0.45">
      <c r="A379"/>
      <c r="B379"/>
    </row>
    <row r="380" spans="1:2" ht="15" customHeight="1" x14ac:dyDescent="0.45">
      <c r="A380"/>
      <c r="B380"/>
    </row>
    <row r="381" spans="1:2" ht="15" customHeight="1" x14ac:dyDescent="0.45">
      <c r="A381"/>
      <c r="B381"/>
    </row>
    <row r="382" spans="1:2" ht="15" customHeight="1" x14ac:dyDescent="0.45">
      <c r="A382"/>
      <c r="B382"/>
    </row>
    <row r="383" spans="1:2" ht="15" customHeight="1" x14ac:dyDescent="0.45">
      <c r="A383"/>
      <c r="B383"/>
    </row>
    <row r="384" spans="1:2" ht="15" customHeight="1" x14ac:dyDescent="0.45">
      <c r="A384"/>
      <c r="B384"/>
    </row>
    <row r="385" spans="1:2" ht="15" customHeight="1" x14ac:dyDescent="0.45">
      <c r="A385"/>
      <c r="B385"/>
    </row>
    <row r="386" spans="1:2" ht="15" customHeight="1" x14ac:dyDescent="0.45">
      <c r="A386"/>
      <c r="B386"/>
    </row>
    <row r="387" spans="1:2" ht="15" customHeight="1" x14ac:dyDescent="0.45">
      <c r="A387"/>
      <c r="B387"/>
    </row>
    <row r="388" spans="1:2" ht="15" customHeight="1" x14ac:dyDescent="0.45">
      <c r="A388"/>
      <c r="B388"/>
    </row>
    <row r="389" spans="1:2" ht="15" customHeight="1" x14ac:dyDescent="0.45">
      <c r="A389"/>
      <c r="B389"/>
    </row>
    <row r="390" spans="1:2" ht="15" customHeight="1" x14ac:dyDescent="0.45">
      <c r="A390"/>
      <c r="B390"/>
    </row>
    <row r="391" spans="1:2" ht="15" customHeight="1" x14ac:dyDescent="0.45">
      <c r="A391"/>
      <c r="B391"/>
    </row>
    <row r="392" spans="1:2" ht="15" customHeight="1" x14ac:dyDescent="0.45">
      <c r="A392"/>
      <c r="B392"/>
    </row>
    <row r="393" spans="1:2" ht="15" customHeight="1" x14ac:dyDescent="0.45">
      <c r="A393"/>
      <c r="B393"/>
    </row>
    <row r="394" spans="1:2" ht="15" customHeight="1" x14ac:dyDescent="0.45">
      <c r="A394"/>
      <c r="B394"/>
    </row>
    <row r="395" spans="1:2" ht="15" customHeight="1" x14ac:dyDescent="0.45">
      <c r="A395"/>
      <c r="B395"/>
    </row>
    <row r="396" spans="1:2" ht="15" customHeight="1" x14ac:dyDescent="0.45">
      <c r="A396"/>
      <c r="B396"/>
    </row>
    <row r="397" spans="1:2" ht="15" customHeight="1" x14ac:dyDescent="0.45">
      <c r="A397"/>
      <c r="B397"/>
    </row>
    <row r="398" spans="1:2" ht="15" customHeight="1" x14ac:dyDescent="0.45">
      <c r="A398"/>
      <c r="B398"/>
    </row>
    <row r="399" spans="1:2" ht="15" customHeight="1" x14ac:dyDescent="0.45">
      <c r="A399"/>
      <c r="B399"/>
    </row>
    <row r="400" spans="1:2" ht="15" customHeight="1" x14ac:dyDescent="0.45">
      <c r="A400"/>
      <c r="B400"/>
    </row>
    <row r="401" spans="1:2" ht="15" customHeight="1" x14ac:dyDescent="0.45">
      <c r="A401"/>
      <c r="B401"/>
    </row>
    <row r="402" spans="1:2" ht="15" customHeight="1" x14ac:dyDescent="0.45">
      <c r="A402"/>
      <c r="B402" s="74" t="s">
        <v>144</v>
      </c>
    </row>
    <row r="403" spans="1:2" ht="15" customHeight="1" x14ac:dyDescent="0.45">
      <c r="A403"/>
      <c r="B403" s="15" t="s">
        <v>121</v>
      </c>
    </row>
    <row r="404" spans="1:2" ht="15" customHeight="1" x14ac:dyDescent="0.45">
      <c r="A404"/>
      <c r="B404" s="15" t="s">
        <v>129</v>
      </c>
    </row>
    <row r="405" spans="1:2" ht="15" customHeight="1" x14ac:dyDescent="0.45">
      <c r="A405"/>
      <c r="B405" s="15" t="s">
        <v>122</v>
      </c>
    </row>
    <row r="406" spans="1:2" ht="15" customHeight="1" x14ac:dyDescent="0.45">
      <c r="A406"/>
      <c r="B406" s="15" t="s">
        <v>77</v>
      </c>
    </row>
    <row r="407" spans="1:2" ht="15" customHeight="1" x14ac:dyDescent="0.45">
      <c r="A407"/>
      <c r="B407" s="15" t="s">
        <v>131</v>
      </c>
    </row>
    <row r="408" spans="1:2" ht="15" customHeight="1" x14ac:dyDescent="0.45">
      <c r="A408"/>
      <c r="B408" s="15" t="s">
        <v>95</v>
      </c>
    </row>
    <row r="409" spans="1:2" ht="15" customHeight="1" x14ac:dyDescent="0.45">
      <c r="A409"/>
      <c r="B409" s="15" t="s">
        <v>132</v>
      </c>
    </row>
    <row r="410" spans="1:2" ht="15" customHeight="1" x14ac:dyDescent="0.45">
      <c r="A410"/>
      <c r="B410" s="15" t="s">
        <v>97</v>
      </c>
    </row>
    <row r="411" spans="1:2" ht="15" customHeight="1" x14ac:dyDescent="0.45">
      <c r="A411"/>
      <c r="B411" s="15" t="s">
        <v>116</v>
      </c>
    </row>
    <row r="412" spans="1:2" ht="15" customHeight="1" x14ac:dyDescent="0.45">
      <c r="A412"/>
      <c r="B412"/>
    </row>
    <row r="413" spans="1:2" ht="15" customHeight="1" x14ac:dyDescent="0.45">
      <c r="A413"/>
      <c r="B413" s="15" t="s">
        <v>142</v>
      </c>
    </row>
    <row r="414" spans="1:2" ht="15" customHeight="1" x14ac:dyDescent="0.45">
      <c r="A414"/>
      <c r="B414" s="15" t="s">
        <v>213</v>
      </c>
    </row>
    <row r="415" spans="1:2" ht="15" customHeight="1" x14ac:dyDescent="0.45">
      <c r="A415"/>
      <c r="B415" s="15" t="s">
        <v>78</v>
      </c>
    </row>
    <row r="416" spans="1:2" ht="15" customHeight="1" x14ac:dyDescent="0.45">
      <c r="A416"/>
      <c r="B416" s="15" t="s">
        <v>130</v>
      </c>
    </row>
    <row r="417" spans="1:2" ht="15" customHeight="1" x14ac:dyDescent="0.45">
      <c r="A417"/>
      <c r="B417" s="15" t="s">
        <v>117</v>
      </c>
    </row>
    <row r="418" spans="1:2" ht="15" customHeight="1" x14ac:dyDescent="0.45">
      <c r="A418"/>
      <c r="B418"/>
    </row>
    <row r="419" spans="1:2" ht="15" customHeight="1" x14ac:dyDescent="0.45">
      <c r="A419"/>
      <c r="B419" s="15" t="s">
        <v>143</v>
      </c>
    </row>
    <row r="420" spans="1:2" ht="15" customHeight="1" x14ac:dyDescent="0.45">
      <c r="A420"/>
      <c r="B420" s="15" t="s">
        <v>118</v>
      </c>
    </row>
    <row r="421" spans="1:2" ht="15" customHeight="1" x14ac:dyDescent="0.45">
      <c r="A421"/>
      <c r="B421" s="15" t="s">
        <v>99</v>
      </c>
    </row>
    <row r="422" spans="1:2" ht="15" customHeight="1" x14ac:dyDescent="0.45">
      <c r="A422"/>
      <c r="B422" s="15" t="s">
        <v>133</v>
      </c>
    </row>
    <row r="423" spans="1:2" ht="15" customHeight="1" x14ac:dyDescent="0.45">
      <c r="A423"/>
      <c r="B423"/>
    </row>
    <row r="424" spans="1:2" ht="15" customHeight="1" x14ac:dyDescent="0.45">
      <c r="A424"/>
      <c r="B424" s="15" t="s">
        <v>124</v>
      </c>
    </row>
    <row r="425" spans="1:2" ht="15" customHeight="1" x14ac:dyDescent="0.45">
      <c r="A425"/>
      <c r="B425" s="15" t="s">
        <v>125</v>
      </c>
    </row>
    <row r="426" spans="1:2" ht="15" customHeight="1" x14ac:dyDescent="0.45">
      <c r="A426"/>
      <c r="B426" s="15" t="s">
        <v>126</v>
      </c>
    </row>
    <row r="427" spans="1:2" ht="15" customHeight="1" x14ac:dyDescent="0.45">
      <c r="A427"/>
      <c r="B427" s="15" t="s">
        <v>127</v>
      </c>
    </row>
    <row r="428" spans="1:2" ht="15" customHeight="1" x14ac:dyDescent="0.45">
      <c r="A428"/>
      <c r="B428" s="15" t="s">
        <v>62</v>
      </c>
    </row>
    <row r="429" spans="1:2" ht="15" customHeight="1" x14ac:dyDescent="0.45">
      <c r="A429"/>
      <c r="B429"/>
    </row>
    <row r="430" spans="1:2" ht="15" customHeight="1" x14ac:dyDescent="0.45">
      <c r="A430"/>
      <c r="B430" s="15" t="s">
        <v>43</v>
      </c>
    </row>
    <row r="431" spans="1:2" ht="15" customHeight="1" x14ac:dyDescent="0.45">
      <c r="A431"/>
      <c r="B431" s="15" t="s">
        <v>44</v>
      </c>
    </row>
    <row r="432" spans="1:2" ht="15" customHeight="1" x14ac:dyDescent="0.45">
      <c r="A432"/>
      <c r="B432" s="15" t="s">
        <v>45</v>
      </c>
    </row>
    <row r="433" spans="1:2" ht="15" customHeight="1" x14ac:dyDescent="0.45">
      <c r="A433"/>
      <c r="B433" s="15" t="s">
        <v>81</v>
      </c>
    </row>
    <row r="434" spans="1:2" ht="15" customHeight="1" x14ac:dyDescent="0.45">
      <c r="A434"/>
      <c r="B434" s="15" t="s">
        <v>128</v>
      </c>
    </row>
    <row r="435" spans="1:2" ht="15" customHeight="1" x14ac:dyDescent="0.45">
      <c r="A435"/>
      <c r="B435" s="15" t="s">
        <v>46</v>
      </c>
    </row>
    <row r="436" spans="1:2" ht="15" customHeight="1" x14ac:dyDescent="0.45">
      <c r="A436"/>
      <c r="B436"/>
    </row>
    <row r="437" spans="1:2" ht="15" customHeight="1" x14ac:dyDescent="0.45">
      <c r="A437"/>
      <c r="B437" s="15" t="s">
        <v>47</v>
      </c>
    </row>
    <row r="438" spans="1:2" ht="15" customHeight="1" x14ac:dyDescent="0.45">
      <c r="A438"/>
      <c r="B438" s="15" t="s">
        <v>134</v>
      </c>
    </row>
    <row r="439" spans="1:2" ht="15" customHeight="1" x14ac:dyDescent="0.45">
      <c r="A439"/>
      <c r="B439" s="15" t="s">
        <v>51</v>
      </c>
    </row>
    <row r="440" spans="1:2" ht="15" customHeight="1" x14ac:dyDescent="0.45">
      <c r="A440"/>
      <c r="B440" s="15" t="s">
        <v>52</v>
      </c>
    </row>
    <row r="441" spans="1:2" ht="15" customHeight="1" x14ac:dyDescent="0.45">
      <c r="A441"/>
      <c r="B441"/>
    </row>
    <row r="442" spans="1:2" ht="15" customHeight="1" x14ac:dyDescent="0.45">
      <c r="A442"/>
      <c r="B442" s="15" t="str">
        <f>B355</f>
        <v>Current share price</v>
      </c>
    </row>
    <row r="443" spans="1:2" ht="15" customHeight="1" x14ac:dyDescent="0.45">
      <c r="A443"/>
      <c r="B443" s="15" t="str">
        <f>B356</f>
        <v>Basic shares outstanding</v>
      </c>
    </row>
    <row r="444" spans="1:2" ht="15" customHeight="1" x14ac:dyDescent="0.45">
      <c r="A444"/>
      <c r="B444" s="15" t="s">
        <v>245</v>
      </c>
    </row>
    <row r="445" spans="1:2" ht="15" customHeight="1" x14ac:dyDescent="0.45">
      <c r="A445"/>
      <c r="B445" s="15" t="s">
        <v>44</v>
      </c>
    </row>
    <row r="446" spans="1:2" ht="15" customHeight="1" x14ac:dyDescent="0.45">
      <c r="A446"/>
      <c r="B446" s="15" t="s">
        <v>135</v>
      </c>
    </row>
    <row r="447" spans="1:2" ht="15" customHeight="1" x14ac:dyDescent="0.45">
      <c r="A447"/>
      <c r="B447"/>
    </row>
    <row r="448" spans="1:2" ht="15" customHeight="1" x14ac:dyDescent="0.45">
      <c r="A448" s="14" t="s">
        <v>215</v>
      </c>
      <c r="B448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8DA6CF0F-55D2-41BF-8F0B-B75810FA360D}"/>
</file>

<file path=customXml/itemProps2.xml><?xml version="1.0" encoding="utf-8"?>
<ds:datastoreItem xmlns:ds="http://schemas.openxmlformats.org/officeDocument/2006/customXml" ds:itemID="{003BD382-4B8F-483A-B386-014A1D3C8F0D}"/>
</file>

<file path=customXml/itemProps3.xml><?xml version="1.0" encoding="utf-8"?>
<ds:datastoreItem xmlns:ds="http://schemas.openxmlformats.org/officeDocument/2006/customXml" ds:itemID="{50621527-0A63-4831-AFE4-B47CAB4531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Workout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Jonathan Rugg</cp:lastModifiedBy>
  <cp:lastPrinted>2016-02-04T14:08:33Z</cp:lastPrinted>
  <dcterms:created xsi:type="dcterms:W3CDTF">2016-02-03T14:06:14Z</dcterms:created>
  <dcterms:modified xsi:type="dcterms:W3CDTF">2021-01-07T00:50:23Z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