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GerardKelly\Downloads\"/>
    </mc:Choice>
  </mc:AlternateContent>
  <xr:revisionPtr revIDLastSave="0" documentId="8_{87E99389-6E50-4D3B-B846-E1D4B84903D6}" xr6:coauthVersionLast="47" xr6:coauthVersionMax="47" xr10:uidLastSave="{00000000-0000-0000-0000-000000000000}"/>
  <bookViews>
    <workbookView xWindow="1103" yWindow="1103" windowWidth="16200" windowHeight="9982" xr2:uid="{00000000-000D-0000-FFFF-FFFF00000000}"/>
  </bookViews>
  <sheets>
    <sheet name="Welcome" sheetId="1" r:id="rId1"/>
    <sheet name="Info" sheetId="6" r:id="rId2"/>
    <sheet name="Workout" sheetId="2" r:id="rId3"/>
  </sheets>
  <definedNames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_xlnm.Print_Area" localSheetId="2">Workout!$A$1:$K$153</definedName>
    <definedName name="switch">Info!$N$10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2" l="1"/>
  <c r="E11" i="2"/>
  <c r="E12" i="2"/>
  <c r="E13" i="2"/>
  <c r="E14" i="2"/>
  <c r="E15" i="2"/>
  <c r="E16" i="2"/>
  <c r="E17" i="2"/>
  <c r="E19" i="2"/>
  <c r="E27" i="2"/>
  <c r="E28" i="2"/>
  <c r="D29" i="2"/>
  <c r="E29" i="2"/>
  <c r="E30" i="2"/>
  <c r="E32" i="2"/>
  <c r="D48" i="2"/>
  <c r="E48" i="2"/>
  <c r="F48" i="2"/>
  <c r="G48" i="2"/>
  <c r="D49" i="2"/>
  <c r="E49" i="2"/>
  <c r="F49" i="2"/>
  <c r="G49" i="2"/>
  <c r="D50" i="2"/>
  <c r="E50" i="2"/>
  <c r="F50" i="2"/>
  <c r="G50" i="2"/>
  <c r="D52" i="2"/>
  <c r="E52" i="2"/>
  <c r="F52" i="2"/>
  <c r="G52" i="2"/>
  <c r="D54" i="2"/>
  <c r="E54" i="2"/>
  <c r="F54" i="2"/>
  <c r="G54" i="2"/>
  <c r="F62" i="2"/>
  <c r="G62" i="2"/>
  <c r="F63" i="2"/>
  <c r="G63" i="2"/>
  <c r="F64" i="2"/>
  <c r="G64" i="2"/>
  <c r="F65" i="2"/>
  <c r="G65" i="2"/>
  <c r="F66" i="2"/>
  <c r="G66" i="2"/>
  <c r="F67" i="2"/>
  <c r="G67" i="2"/>
  <c r="G68" i="2"/>
  <c r="G70" i="2"/>
  <c r="F78" i="2"/>
  <c r="G78" i="2"/>
  <c r="F79" i="2"/>
  <c r="G79" i="2"/>
  <c r="F80" i="2"/>
  <c r="G80" i="2"/>
  <c r="F81" i="2"/>
  <c r="G81" i="2"/>
  <c r="F82" i="2"/>
  <c r="G82" i="2"/>
  <c r="F83" i="2"/>
  <c r="G83" i="2"/>
  <c r="G84" i="2"/>
  <c r="G86" i="2"/>
  <c r="F120" i="2"/>
  <c r="F121" i="2"/>
  <c r="F122" i="2"/>
  <c r="F123" i="2"/>
  <c r="F124" i="2"/>
  <c r="F125" i="2"/>
  <c r="F126" i="2"/>
  <c r="F128" i="2"/>
  <c r="F130" i="2" a="1"/>
  <c r="F130" i="2"/>
  <c r="F131" i="2"/>
  <c r="F139" i="2"/>
  <c r="F140" i="2"/>
  <c r="F141" i="2"/>
  <c r="F142" i="2"/>
  <c r="F143" i="2"/>
  <c r="F144" i="2"/>
  <c r="F145" i="2"/>
  <c r="F147" i="2"/>
  <c r="F149" i="2" a="1"/>
  <c r="F149" i="2"/>
  <c r="F151" i="2"/>
  <c r="E112" i="2" a="1"/>
  <c r="E112" i="2" s="1"/>
  <c r="E108" i="2"/>
  <c r="E109" i="2"/>
  <c r="E107" i="2"/>
  <c r="E99" i="2" a="1"/>
  <c r="E99" i="2" s="1"/>
  <c r="E95" i="2"/>
  <c r="E96" i="2"/>
  <c r="E94" i="2"/>
  <c r="E110" i="2" l="1"/>
  <c r="E97" i="2"/>
  <c r="A1" i="2" l="1"/>
  <c r="A7" i="1" l="1"/>
  <c r="A1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<sst xmlns="http://schemas.openxmlformats.org/spreadsheetml/2006/main" count="168" uniqueCount="121">
  <si>
    <t>SUMPRODUCT Function</t>
  </si>
  <si>
    <t>This document is for training purposes only. Financial Edge accepts no responsibility or liability for any other purpose or usage.</t>
  </si>
  <si>
    <t>Workout Information</t>
  </si>
  <si>
    <t>Features</t>
  </si>
  <si>
    <t>Model Details</t>
  </si>
  <si>
    <t>◦</t>
  </si>
  <si>
    <t>Avoid intermediate step</t>
  </si>
  <si>
    <t>Company name</t>
  </si>
  <si>
    <t>ABC Incorporated</t>
  </si>
  <si>
    <t>Using other operators</t>
  </si>
  <si>
    <t>Date</t>
  </si>
  <si>
    <t>Using conditions</t>
  </si>
  <si>
    <t>Currency</t>
  </si>
  <si>
    <t>USD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</si>
  <si>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</si>
  <si>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</si>
  <si>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</si>
  <si>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</si>
  <si>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</si>
  <si>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</si>
  <si>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</si>
  <si>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</si>
  <si>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</si>
  <si>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</si>
  <si>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Workout 1</t>
  </si>
  <si>
    <t>Calculate total sales.</t>
  </si>
  <si>
    <t>Calculate it first using the intermediate step - total sales column.</t>
  </si>
  <si>
    <t>Then calculate it directly from the inputs using SUMPRODUCT, avoiding the intermediate step.</t>
  </si>
  <si>
    <t>Units sold</t>
  </si>
  <si>
    <t>Price per unit</t>
  </si>
  <si>
    <t>Total sales</t>
  </si>
  <si>
    <t>Total</t>
  </si>
  <si>
    <t>Total using SUMPRODUCT</t>
  </si>
  <si>
    <t>Workout 2</t>
  </si>
  <si>
    <t>Calculate the weighted average exam score.</t>
  </si>
  <si>
    <t>Calculate it first using the intermediate step - weighted values.</t>
  </si>
  <si>
    <t>Exam score</t>
  </si>
  <si>
    <t>Exam weighting</t>
  </si>
  <si>
    <t>Weighted values</t>
  </si>
  <si>
    <t>Exam 1</t>
  </si>
  <si>
    <t>Exam 2</t>
  </si>
  <si>
    <t>Exam 3</t>
  </si>
  <si>
    <t>Weighted average exam score</t>
  </si>
  <si>
    <t>Weighted average exam score using SUMPRODUCT</t>
  </si>
  <si>
    <t>Workout 3</t>
  </si>
  <si>
    <t>Calculate the expected value of sales units for each year.</t>
  </si>
  <si>
    <t>Year 1</t>
  </si>
  <si>
    <t>Year 2</t>
  </si>
  <si>
    <t>Year 3</t>
  </si>
  <si>
    <t>Year 4</t>
  </si>
  <si>
    <t>Probability</t>
  </si>
  <si>
    <t>Low</t>
  </si>
  <si>
    <t>Medium</t>
  </si>
  <si>
    <t>High</t>
  </si>
  <si>
    <t>Sales units</t>
  </si>
  <si>
    <t>Expected value</t>
  </si>
  <si>
    <t>Expected value using SUMPRODUCT</t>
  </si>
  <si>
    <t>Workout 4</t>
  </si>
  <si>
    <t>Calculate total rental income.</t>
  </si>
  <si>
    <t>Calculate it first using the intermediate step - total rent.</t>
  </si>
  <si>
    <t>Building name</t>
  </si>
  <si>
    <t># parking spots</t>
  </si>
  <si>
    <t>Vacancy rate</t>
  </si>
  <si>
    <t>Rent per spot</t>
  </si>
  <si>
    <t>Occupancy rate</t>
  </si>
  <si>
    <t>Total rent</t>
  </si>
  <si>
    <t>Strathmore</t>
  </si>
  <si>
    <t>Portley</t>
  </si>
  <si>
    <t>Whyteleafe</t>
  </si>
  <si>
    <t>Burntwood</t>
  </si>
  <si>
    <t>Matlock</t>
  </si>
  <si>
    <t>Salmons</t>
  </si>
  <si>
    <t>Total rent using SUMPRODUCT</t>
  </si>
  <si>
    <t>Workout 5</t>
  </si>
  <si>
    <t>Calculate it first using the intermediate step - total sales.</t>
  </si>
  <si>
    <t>Hotel name</t>
  </si>
  <si>
    <t># of rooms</t>
  </si>
  <si>
    <t>Cost per room</t>
  </si>
  <si>
    <t>Hiltop</t>
  </si>
  <si>
    <t>Shangri-lu</t>
  </si>
  <si>
    <t>Marrionn</t>
  </si>
  <si>
    <t>Holiday Imm</t>
  </si>
  <si>
    <t>Wyndhan</t>
  </si>
  <si>
    <t>Rits</t>
  </si>
  <si>
    <t>Total sales using SUMPRODUCT</t>
  </si>
  <si>
    <t>Workout 6</t>
  </si>
  <si>
    <t>Calculate the number of transactions.</t>
  </si>
  <si>
    <t>Calculate it first using the intermediate column - # of transactions.</t>
  </si>
  <si>
    <t>Price per sale</t>
  </si>
  <si>
    <t># of transactions</t>
  </si>
  <si>
    <t>Total number of transactions</t>
  </si>
  <si>
    <t>Total number of transactions using SUMPRODUCT</t>
  </si>
  <si>
    <t>Workout 7</t>
  </si>
  <si>
    <t>Calculate profit.</t>
  </si>
  <si>
    <t>Calculate it first using the intermediate step - profit column.</t>
  </si>
  <si>
    <t>Sales</t>
  </si>
  <si>
    <t>Costs</t>
  </si>
  <si>
    <t>Profit</t>
  </si>
  <si>
    <t>Total profit</t>
  </si>
  <si>
    <t>Total profit using SUMPRODUCT</t>
  </si>
  <si>
    <t>Workout 8</t>
  </si>
  <si>
    <t>Calculate sales for only the blue account.</t>
  </si>
  <si>
    <t>Calculate it first using addition of the relevant total sales cells.</t>
  </si>
  <si>
    <t>Then calculate it using SUMPRODUCT and SUMIF.</t>
  </si>
  <si>
    <t>Account</t>
  </si>
  <si>
    <t>Blue</t>
  </si>
  <si>
    <t>Yellow</t>
  </si>
  <si>
    <t>Sales for the blue account</t>
  </si>
  <si>
    <t>Sales for the blue account using SUMPRODUCT</t>
  </si>
  <si>
    <t>Sales for the blue account using SUMIF</t>
  </si>
  <si>
    <t>Workout 9</t>
  </si>
  <si>
    <t>Calculate sales for the blue account in EMEA.</t>
  </si>
  <si>
    <t>Then calculate it using SUMPRODUCT and SUMIFS.</t>
  </si>
  <si>
    <t>Region</t>
  </si>
  <si>
    <t>EMEA</t>
  </si>
  <si>
    <t>Americas</t>
  </si>
  <si>
    <t>APAC</t>
  </si>
  <si>
    <t>Sales for the blue account in EMEA</t>
  </si>
  <si>
    <t>Sales for the blue account in EMEA using SUMPRODUCT</t>
  </si>
  <si>
    <t>Sales for the blue account in EMEA using SUMIFS</t>
  </si>
  <si>
    <t>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</si>
</sst>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(* #,##0_);_(* \(#,##0\);_(* &quot;-&quot;_);_(@_)"/>
    <numFmt numFmtId="165" formatCode="_(* #,##0.00_);_(* \(#,##0.00\);_(* &quot;-&quot;??_);_(@_)"/>
    <numFmt numFmtId="166" formatCode="_(&quot;£&quot;* #,##0_);_(&quot;£&quot;* \(#,##0\);_(&quot;£&quot;* &quot;-&quot;_);_(@_)"/>
    <numFmt numFmtId="167" formatCode="_(&quot;£&quot;* #,##0.00_);_(&quot;£&quot;* \(#,##0.00\);_(&quot;£&quot;* &quot;-&quot;??_);_(@_)"/>
    <numFmt numFmtId="168" formatCode="[$-409]d\-mmm\-yy;@"/>
    <numFmt numFmtId="169" formatCode="0.0"/>
    <numFmt numFmtId="170" formatCode="#,##0.0_);\(#,##0.0\)\,0.0_);@_)"/>
    <numFmt numFmtId="171" formatCode="#,##0.0\ \x_);\(#,##0.0\ \x\);"/>
    <numFmt numFmtId="172" formatCode="0.0%_);\(0.0%\)"/>
    <numFmt numFmtId="173" formatCode=";;;"/>
    <numFmt numFmtId="174" formatCode="#,##0.0_);\(#,##0.0\);0.0_);@_)"/>
    <numFmt numFmtId="175" formatCode="#,##0.0\ \x_);\(#,##0.0\ \x\)"/>
  </numFmts>
  <fonts count="35" x14ac:knownFonts="1"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rgb="FF085393"/>
      <name val="Calibri"/>
      <family val="2"/>
      <scheme val="minor"/>
    </font>
    <font>
      <sz val="22"/>
      <color theme="0"/>
      <name val="Calibri Light"/>
      <family val="2"/>
      <scheme val="maj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8FE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theme="0" tint="-0.149998474074526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/>
      <right/>
      <top/>
      <bottom style="medium">
        <color theme="0" tint="-0.14996795556505021"/>
      </bottom>
      <diagonal/>
    </border>
  </borders>
  <cellStyleXfs count="63">
    <xf numFmtId="174" fontId="0" fillId="0" borderId="0"/>
    <xf numFmtId="0" fontId="6" fillId="0" borderId="0" applyNumberForma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5" applyNumberFormat="0" applyAlignment="0" applyProtection="0"/>
    <xf numFmtId="0" fontId="18" fillId="10" borderId="6" applyNumberFormat="0" applyAlignment="0" applyProtection="0"/>
    <xf numFmtId="0" fontId="19" fillId="10" borderId="5" applyNumberFormat="0" applyAlignment="0" applyProtection="0"/>
    <xf numFmtId="0" fontId="20" fillId="0" borderId="7" applyNumberFormat="0" applyFill="0" applyAlignment="0" applyProtection="0"/>
    <xf numFmtId="0" fontId="21" fillId="11" borderId="8" applyNumberFormat="0" applyAlignment="0" applyProtection="0"/>
    <xf numFmtId="0" fontId="22" fillId="0" borderId="0" applyNumberFormat="0" applyFill="0" applyBorder="0" applyAlignment="0" applyProtection="0"/>
    <xf numFmtId="0" fontId="9" fillId="12" borderId="9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5" fillId="36" borderId="0" applyNumberFormat="0" applyBorder="0" applyAlignment="0" applyProtection="0"/>
    <xf numFmtId="0" fontId="32" fillId="2" borderId="0" applyNumberFormat="0">
      <alignment horizontal="left"/>
    </xf>
    <xf numFmtId="0" fontId="8" fillId="3" borderId="0" applyNumberFormat="0" applyAlignment="0">
      <alignment horizontal="left"/>
    </xf>
    <xf numFmtId="0" fontId="4" fillId="0" borderId="0" applyNumberFormat="0" applyFill="0" applyBorder="0">
      <alignment horizontal="left" vertical="center"/>
    </xf>
    <xf numFmtId="0" fontId="2" fillId="5" borderId="0" applyNumberFormat="0" applyFont="0" applyAlignment="0" applyProtection="0">
      <alignment vertical="top"/>
    </xf>
    <xf numFmtId="168" fontId="28" fillId="3" borderId="0">
      <alignment horizontal="center"/>
    </xf>
    <xf numFmtId="170" fontId="27" fillId="2" borderId="0">
      <alignment horizontal="center"/>
    </xf>
    <xf numFmtId="168" fontId="29" fillId="0" borderId="0" applyFont="0" applyFill="0" applyBorder="0" applyAlignment="0" applyProtection="0"/>
    <xf numFmtId="175" fontId="9" fillId="0" borderId="0" applyFont="0" applyFill="0" applyBorder="0" applyAlignment="0" applyProtection="0"/>
    <xf numFmtId="172" fontId="29" fillId="2" borderId="0" applyFont="0" applyFill="0" applyBorder="0" applyAlignment="0" applyProtection="0"/>
    <xf numFmtId="170" fontId="30" fillId="2" borderId="0" applyNumberFormat="0" applyFill="0" applyBorder="0" applyAlignment="0" applyProtection="0"/>
    <xf numFmtId="170" fontId="31" fillId="0" borderId="0" applyNumberFormat="0" applyFill="0" applyBorder="0" applyAlignment="0">
      <alignment vertical="top"/>
    </xf>
    <xf numFmtId="173" fontId="29" fillId="2" borderId="0" applyFont="0" applyFill="0" applyBorder="0" applyAlignment="0" applyProtection="0"/>
    <xf numFmtId="171" fontId="30" fillId="37" borderId="11" applyNumberFormat="0">
      <protection locked="0"/>
    </xf>
    <xf numFmtId="0" fontId="2" fillId="5" borderId="12" applyFont="0" applyAlignment="0" applyProtection="0">
      <alignment vertical="top"/>
    </xf>
    <xf numFmtId="170" fontId="32" fillId="3" borderId="0" applyNumberFormat="0" applyBorder="0">
      <alignment horizontal="center" vertical="top"/>
    </xf>
  </cellStyleXfs>
  <cellXfs count="76">
    <xf numFmtId="174" fontId="0" fillId="0" borderId="0" xfId="0"/>
    <xf numFmtId="174" fontId="2" fillId="5" borderId="0" xfId="0" applyFont="1" applyFill="1"/>
    <xf numFmtId="174" fontId="2" fillId="4" borderId="0" xfId="0" applyFont="1" applyFill="1"/>
    <xf numFmtId="174" fontId="2" fillId="5" borderId="0" xfId="0" applyFont="1" applyFill="1" applyAlignment="1">
      <alignment vertical="top" wrapText="1"/>
    </xf>
    <xf numFmtId="174" fontId="2" fillId="5" borderId="1" xfId="0" applyFont="1" applyFill="1" applyBorder="1" applyAlignment="1">
      <alignment vertical="top"/>
    </xf>
    <xf numFmtId="170" fontId="32" fillId="2" borderId="0" xfId="48" applyNumberFormat="1">
      <alignment horizontal="left"/>
    </xf>
    <xf numFmtId="174" fontId="25" fillId="2" borderId="0" xfId="0" applyFont="1" applyFill="1"/>
    <xf numFmtId="174" fontId="26" fillId="3" borderId="0" xfId="0" applyFont="1" applyFill="1"/>
    <xf numFmtId="174" fontId="3" fillId="5" borderId="0" xfId="0" applyFont="1" applyFill="1" applyAlignment="1">
      <alignment horizontal="center" vertical="top"/>
    </xf>
    <xf numFmtId="174" fontId="3" fillId="5" borderId="0" xfId="0" applyFont="1" applyFill="1" applyAlignment="1">
      <alignment vertical="top"/>
    </xf>
    <xf numFmtId="168" fontId="28" fillId="3" borderId="0" xfId="52">
      <alignment horizontal="center"/>
    </xf>
    <xf numFmtId="170" fontId="27" fillId="2" borderId="0" xfId="53">
      <alignment horizontal="center"/>
    </xf>
    <xf numFmtId="170" fontId="32" fillId="2" borderId="0" xfId="48" applyNumberFormat="1" applyAlignment="1"/>
    <xf numFmtId="170" fontId="8" fillId="3" borderId="0" xfId="49" applyNumberFormat="1" applyAlignment="1"/>
    <xf numFmtId="170" fontId="4" fillId="0" borderId="0" xfId="50" applyNumberFormat="1">
      <alignment horizontal="left" vertical="center"/>
    </xf>
    <xf numFmtId="174" fontId="2" fillId="5" borderId="0" xfId="0" applyFont="1" applyFill="1" applyAlignment="1">
      <alignment horizontal="left" vertical="top"/>
    </xf>
    <xf numFmtId="174" fontId="2" fillId="5" borderId="0" xfId="0" applyFont="1" applyFill="1" applyAlignment="1">
      <alignment vertical="top"/>
    </xf>
    <xf numFmtId="174" fontId="2" fillId="0" borderId="0" xfId="0" applyFont="1" applyAlignment="1">
      <alignment vertical="top" wrapText="1"/>
    </xf>
    <xf numFmtId="174" fontId="3" fillId="0" borderId="0" xfId="0" applyFont="1" applyAlignment="1">
      <alignment vertical="top"/>
    </xf>
    <xf numFmtId="174" fontId="2" fillId="0" borderId="0" xfId="0" applyFont="1" applyAlignment="1">
      <alignment horizontal="left" wrapText="1"/>
    </xf>
    <xf numFmtId="174" fontId="2" fillId="0" borderId="0" xfId="0" applyFont="1" applyAlignment="1">
      <alignment vertical="top"/>
    </xf>
    <xf numFmtId="174" fontId="2" fillId="0" borderId="0" xfId="0" applyFont="1"/>
    <xf numFmtId="174" fontId="4" fillId="0" borderId="0" xfId="0" applyFont="1" applyAlignment="1">
      <alignment vertical="center"/>
    </xf>
    <xf numFmtId="174" fontId="5" fillId="0" borderId="0" xfId="0" applyFont="1" applyAlignment="1">
      <alignment vertical="center" wrapText="1"/>
    </xf>
    <xf numFmtId="174" fontId="2" fillId="0" borderId="0" xfId="0" applyFont="1" applyAlignment="1">
      <alignment horizontal="left" vertical="top"/>
    </xf>
    <xf numFmtId="174" fontId="3" fillId="0" borderId="0" xfId="0" applyFont="1" applyAlignment="1">
      <alignment horizontal="center" vertical="top"/>
    </xf>
    <xf numFmtId="174" fontId="7" fillId="0" borderId="0" xfId="0" applyFont="1" applyAlignment="1">
      <alignment vertical="center" wrapText="1"/>
    </xf>
    <xf numFmtId="168" fontId="2" fillId="0" borderId="0" xfId="0" applyNumberFormat="1" applyFont="1" applyAlignment="1">
      <alignment horizontal="left"/>
    </xf>
    <xf numFmtId="174" fontId="2" fillId="0" borderId="0" xfId="0" applyFont="1" applyAlignment="1">
      <alignment horizontal="left"/>
    </xf>
    <xf numFmtId="169" fontId="2" fillId="0" borderId="0" xfId="0" applyNumberFormat="1" applyFont="1" applyAlignment="1">
      <alignment horizontal="left"/>
    </xf>
    <xf numFmtId="174" fontId="3" fillId="0" borderId="0" xfId="0" applyFont="1" applyAlignment="1">
      <alignment horizontal="left" vertical="top"/>
    </xf>
    <xf numFmtId="174" fontId="3" fillId="0" borderId="0" xfId="0" applyFont="1"/>
    <xf numFmtId="174" fontId="25" fillId="0" borderId="0" xfId="0" applyFont="1"/>
    <xf numFmtId="174" fontId="26" fillId="0" borderId="0" xfId="0" applyFont="1"/>
    <xf numFmtId="170" fontId="30" fillId="0" borderId="0" xfId="57" applyFill="1" applyBorder="1" applyAlignment="1">
      <alignment vertical="top"/>
    </xf>
    <xf numFmtId="170" fontId="2" fillId="5" borderId="0" xfId="51" applyNumberFormat="1" applyFont="1" applyAlignment="1">
      <alignment horizontal="left" vertical="top"/>
    </xf>
    <xf numFmtId="170" fontId="3" fillId="5" borderId="0" xfId="51" applyNumberFormat="1" applyFont="1" applyAlignment="1">
      <alignment horizontal="center" vertical="top"/>
    </xf>
    <xf numFmtId="170" fontId="2" fillId="5" borderId="0" xfId="51" applyNumberFormat="1" applyFont="1" applyAlignment="1"/>
    <xf numFmtId="170" fontId="5" fillId="5" borderId="0" xfId="51" applyNumberFormat="1" applyFont="1" applyAlignment="1">
      <alignment vertical="center" wrapText="1"/>
    </xf>
    <xf numFmtId="170" fontId="2" fillId="5" borderId="0" xfId="51" applyNumberFormat="1" applyFont="1" applyAlignment="1">
      <alignment vertical="top"/>
    </xf>
    <xf numFmtId="0" fontId="2" fillId="5" borderId="12" xfId="61" applyFont="1" applyAlignment="1">
      <alignment vertical="top"/>
    </xf>
    <xf numFmtId="0" fontId="3" fillId="5" borderId="12" xfId="61" applyFont="1" applyAlignment="1">
      <alignment horizontal="center" vertical="top"/>
    </xf>
    <xf numFmtId="0" fontId="2" fillId="5" borderId="12" xfId="61" applyFont="1" applyAlignment="1"/>
    <xf numFmtId="0" fontId="5" fillId="5" borderId="12" xfId="61" applyFont="1" applyAlignment="1">
      <alignment vertical="center" wrapText="1"/>
    </xf>
    <xf numFmtId="174" fontId="25" fillId="0" borderId="0" xfId="0" applyFont="1" applyAlignment="1">
      <alignment vertical="center"/>
    </xf>
    <xf numFmtId="170" fontId="7" fillId="5" borderId="0" xfId="51" applyNumberFormat="1" applyFont="1" applyAlignment="1">
      <alignment vertical="center" wrapText="1"/>
    </xf>
    <xf numFmtId="0" fontId="3" fillId="5" borderId="12" xfId="61" applyFont="1" applyAlignment="1"/>
    <xf numFmtId="0" fontId="2" fillId="5" borderId="12" xfId="61" applyFont="1" applyAlignment="1">
      <alignment horizontal="left"/>
    </xf>
    <xf numFmtId="0" fontId="7" fillId="5" borderId="12" xfId="61" applyFont="1" applyAlignment="1">
      <alignment horizontal="center" vertical="center" wrapText="1"/>
    </xf>
    <xf numFmtId="0" fontId="7" fillId="5" borderId="12" xfId="61" applyFont="1" applyAlignment="1">
      <alignment vertical="center" wrapText="1"/>
    </xf>
    <xf numFmtId="170" fontId="30" fillId="37" borderId="11" xfId="60" applyNumberFormat="1">
      <protection locked="0"/>
    </xf>
    <xf numFmtId="170" fontId="2" fillId="0" borderId="0" xfId="51" applyNumberFormat="1" applyFont="1" applyFill="1" applyAlignment="1"/>
    <xf numFmtId="0" fontId="2" fillId="0" borderId="0" xfId="61" applyFont="1" applyFill="1" applyBorder="1" applyAlignment="1"/>
    <xf numFmtId="174" fontId="0" fillId="5" borderId="0" xfId="51" applyNumberFormat="1" applyFont="1" applyAlignment="1"/>
    <xf numFmtId="174" fontId="2" fillId="5" borderId="0" xfId="51" applyNumberFormat="1" applyFont="1" applyAlignment="1">
      <alignment vertical="top"/>
    </xf>
    <xf numFmtId="0" fontId="0" fillId="5" borderId="12" xfId="61" applyFont="1" applyAlignment="1"/>
    <xf numFmtId="174" fontId="4" fillId="5" borderId="0" xfId="51" applyNumberFormat="1" applyFont="1" applyAlignment="1">
      <alignment vertical="center"/>
    </xf>
    <xf numFmtId="0" fontId="3" fillId="5" borderId="12" xfId="61" applyFont="1" applyAlignment="1">
      <alignment horizontal="left" vertical="top"/>
    </xf>
    <xf numFmtId="174" fontId="30" fillId="0" borderId="0" xfId="57" applyNumberFormat="1" applyFill="1"/>
    <xf numFmtId="172" fontId="30" fillId="0" borderId="0" xfId="56" applyFont="1" applyFill="1"/>
    <xf numFmtId="172" fontId="0" fillId="0" borderId="0" xfId="56" applyFont="1" applyFill="1"/>
    <xf numFmtId="172" fontId="30" fillId="0" borderId="0" xfId="57" applyNumberFormat="1" applyFill="1"/>
    <xf numFmtId="174" fontId="34" fillId="0" borderId="0" xfId="0" applyFont="1"/>
    <xf numFmtId="174" fontId="4" fillId="0" borderId="0" xfId="50" applyNumberFormat="1">
      <alignment horizontal="left" vertical="center"/>
    </xf>
    <xf numFmtId="170" fontId="32" fillId="2" borderId="0" xfId="48" applyNumberFormat="1" applyAlignment="1">
      <alignment horizontal="center"/>
    </xf>
    <xf numFmtId="174" fontId="5" fillId="0" borderId="0" xfId="0" applyFont="1" applyAlignment="1">
      <alignment horizontal="center" vertical="center" wrapText="1"/>
    </xf>
    <xf numFmtId="170" fontId="2" fillId="5" borderId="0" xfId="51" applyNumberFormat="1" applyFont="1" applyAlignment="1">
      <alignment horizontal="left" vertical="top"/>
    </xf>
    <xf numFmtId="170" fontId="32" fillId="3" borderId="0" xfId="49" applyNumberFormat="1" applyFont="1" applyAlignment="1">
      <alignment horizontal="center" vertical="center"/>
    </xf>
    <xf numFmtId="170" fontId="31" fillId="5" borderId="0" xfId="58" applyNumberFormat="1" applyFill="1" applyBorder="1" applyAlignment="1">
      <alignment horizontal="center" vertical="center" wrapText="1"/>
    </xf>
    <xf numFmtId="174" fontId="7" fillId="0" borderId="0" xfId="0" applyFont="1" applyAlignment="1">
      <alignment horizontal="center" vertical="center" wrapText="1"/>
    </xf>
    <xf numFmtId="174" fontId="0" fillId="5" borderId="0" xfId="51" applyNumberFormat="1" applyFont="1" applyAlignment="1">
      <alignment horizontal="left"/>
    </xf>
    <xf numFmtId="174" fontId="4" fillId="5" borderId="0" xfId="0" applyFont="1" applyFill="1" applyAlignment="1">
      <alignment horizontal="left" vertical="center"/>
    </xf>
    <xf numFmtId="174" fontId="4" fillId="5" borderId="0" xfId="50" applyNumberFormat="1" applyFill="1">
      <alignment horizontal="left" vertical="center"/>
    </xf>
    <xf numFmtId="170" fontId="2" fillId="5" borderId="0" xfId="51" applyNumberFormat="1" applyFont="1" applyAlignment="1">
      <alignment horizontal="left"/>
    </xf>
    <xf numFmtId="168" fontId="2" fillId="5" borderId="0" xfId="51" applyNumberFormat="1" applyFont="1" applyAlignment="1">
      <alignment horizontal="left"/>
    </xf>
    <xf numFmtId="0" fontId="2" fillId="5" borderId="0" xfId="51" applyNumberFormat="1" applyFont="1" applyAlignment="1">
      <alignment horizontal="left"/>
    </xf>
  </cellXfs>
  <cellStyles count="63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ckground Fill" xfId="51" xr:uid="{00000000-0005-0000-0000-000018000000}"/>
    <cellStyle name="Bad" xfId="13" builtinId="27" hidden="1"/>
    <cellStyle name="BG Border" xfId="61" xr:uid="{00000000-0005-0000-0000-00001A000000}"/>
    <cellStyle name="Blank" xfId="59" xr:uid="{00000000-0005-0000-0000-00001B000000}"/>
    <cellStyle name="Calculation" xfId="17" builtinId="22" hidden="1"/>
    <cellStyle name="Check Cell" xfId="19" builtinId="23" hidden="1"/>
    <cellStyle name="Comma" xfId="2" builtinId="3" hidden="1"/>
    <cellStyle name="Comma [0]" xfId="3" builtinId="6" hidden="1"/>
    <cellStyle name="Cover Title" xfId="62" xr:uid="{00000000-0005-0000-0000-000020000000}"/>
    <cellStyle name="Currency" xfId="4" builtinId="4" hidden="1"/>
    <cellStyle name="Currency [0]" xfId="5" builtinId="7" hidden="1"/>
    <cellStyle name="Date" xfId="54" xr:uid="{00000000-0005-0000-0000-000023000000}"/>
    <cellStyle name="Date Heading" xfId="52" xr:uid="{00000000-0005-0000-0000-000024000000}"/>
    <cellStyle name="Explanatory Text" xfId="22" builtinId="53" hidden="1"/>
    <cellStyle name="Good" xfId="12" builtinId="26" hidden="1"/>
    <cellStyle name="Hard Coded Number" xfId="57" xr:uid="{00000000-0005-0000-0000-000027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ist Proj Title" xfId="53" xr:uid="{00000000-0005-0000-0000-00002D000000}"/>
    <cellStyle name="Hyperlink" xfId="1" builtinId="8" hidden="1" customBuiltin="1"/>
    <cellStyle name="Input" xfId="15" builtinId="20" hidden="1"/>
    <cellStyle name="Input" xfId="60" builtinId="20" customBuiltin="1"/>
    <cellStyle name="Linked Cell" xfId="18" builtinId="24" hidden="1"/>
    <cellStyle name="Multiple" xfId="55" xr:uid="{00000000-0005-0000-0000-000032000000}"/>
    <cellStyle name="Neutral" xfId="14" builtinId="28" hidden="1"/>
    <cellStyle name="Normal" xfId="0" builtinId="0" customBuiltin="1"/>
    <cellStyle name="Note" xfId="21" builtinId="10" hidden="1"/>
    <cellStyle name="Notes and Comments" xfId="58" xr:uid="{00000000-0005-0000-0000-000036000000}"/>
    <cellStyle name="Output" xfId="16" builtinId="21" hidden="1"/>
    <cellStyle name="Per cent" xfId="6" builtinId="5" hidden="1"/>
    <cellStyle name="Per cent" xfId="56" builtinId="5" customBuiltin="1"/>
    <cellStyle name="Primary Title" xfId="48" xr:uid="{00000000-0005-0000-0000-00003A000000}"/>
    <cellStyle name="Secondary Title" xfId="49" xr:uid="{00000000-0005-0000-0000-00003C000000}"/>
    <cellStyle name="Tertiary Title" xfId="50" xr:uid="{00000000-0005-0000-0000-00003D000000}"/>
    <cellStyle name="Title" xfId="7" builtinId="15" hidden="1"/>
    <cellStyle name="Total" xfId="23" builtinId="25" hidden="1"/>
    <cellStyle name="Warning Text" xfId="20" builtinId="11" hidden="1"/>
  </cellStyles>
  <dxfs count="0"/>
  <tableStyles count="0" defaultTableStyle="TableStyleMedium2" defaultPivotStyle="PivotStyleLight16"/>
  <colors>
    <mruColors>
      <color rgb="FF085393"/>
      <color rgb="FF163260"/>
      <color rgb="FFBBDEFB"/>
      <color rgb="FFF0F8FE"/>
      <color rgb="FF0000FF"/>
      <color rgb="FFEBF1FB"/>
      <color rgb="FFD3E0F5"/>
      <color rgb="FFC9D9F3"/>
      <color rgb="FFE2F1FE"/>
      <color rgb="FFC4E3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1019175</xdr:rowOff>
    </xdr:from>
    <xdr:to>
      <xdr:col>9</xdr:col>
      <xdr:colOff>457200</xdr:colOff>
      <xdr:row>0</xdr:row>
      <xdr:rowOff>1503980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0" y="1019175"/>
          <a:ext cx="3533775" cy="4848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1931713</xdr:colOff>
      <xdr:row>0</xdr:row>
      <xdr:rowOff>123826</xdr:rowOff>
    </xdr:from>
    <xdr:to>
      <xdr:col>16</xdr:col>
      <xdr:colOff>161849</xdr:colOff>
      <xdr:row>0</xdr:row>
      <xdr:rowOff>466726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7738" y="123826"/>
          <a:ext cx="401836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FE Training">
  <a:themeElements>
    <a:clrScheme name="Financial Edge">
      <a:dk1>
        <a:srgbClr val="3F3F3F"/>
      </a:dk1>
      <a:lt1>
        <a:sysClr val="window" lastClr="FFFFFF"/>
      </a:lt1>
      <a:dk2>
        <a:srgbClr val="163260"/>
      </a:dk2>
      <a:lt2>
        <a:srgbClr val="F2F2F2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B2B2B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"/>
  <sheetViews>
    <sheetView showGridLines="0" tabSelected="1" zoomScaleNormal="100" zoomScaleSheetLayoutView="100" workbookViewId="0">
      <selection sqref="A1:N1"/>
    </sheetView>
  </sheetViews>
  <sheetFormatPr defaultColWidth="9.1328125" defaultRowHeight="14.25" x14ac:dyDescent="0.45"/>
  <cols>
    <col min="1" max="1" width="9.86328125" customWidth="1"/>
    <col min="2" max="13" width="9.265625" customWidth="1"/>
    <col min="14" max="14" width="9.86328125" customWidth="1"/>
    <col min="15" max="26" width="9.1328125" customWidth="1"/>
  </cols>
  <sheetData>
    <row r="1" spans="1:14" s="32" customFormat="1" ht="189.75" customHeight="1" x14ac:dyDescent="0.85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s="20" customFormat="1" ht="75" customHeight="1" x14ac:dyDescent="0.45">
      <c r="A2" s="67" t="s">
        <v>0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</row>
    <row r="3" spans="1:14" s="21" customFormat="1" ht="7.5" customHeight="1" x14ac:dyDescent="0.45">
      <c r="B3" s="22"/>
      <c r="C3" s="22"/>
      <c r="F3" s="23"/>
      <c r="G3" s="23"/>
      <c r="H3" s="23"/>
      <c r="I3" s="23"/>
      <c r="J3" s="23"/>
      <c r="K3" s="23"/>
    </row>
    <row r="4" spans="1:14" s="21" customFormat="1" ht="15" customHeight="1" x14ac:dyDescent="0.45">
      <c r="A4" s="35"/>
      <c r="B4" s="36"/>
      <c r="C4" s="66"/>
      <c r="D4" s="66"/>
      <c r="E4" s="37"/>
      <c r="F4" s="38"/>
      <c r="G4" s="38"/>
      <c r="H4" s="38"/>
      <c r="I4" s="38"/>
      <c r="J4" s="38"/>
      <c r="K4" s="38"/>
      <c r="L4" s="37"/>
      <c r="M4" s="37"/>
      <c r="N4" s="37"/>
    </row>
    <row r="5" spans="1:14" s="21" customFormat="1" ht="15" customHeight="1" x14ac:dyDescent="0.45">
      <c r="A5" s="68" t="s">
        <v>1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</row>
    <row r="6" spans="1:14" s="21" customFormat="1" ht="15" customHeight="1" x14ac:dyDescent="0.45">
      <c r="A6" s="68"/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</row>
    <row r="7" spans="1:14" s="21" customFormat="1" ht="15" customHeight="1" x14ac:dyDescent="0.45">
      <c r="A7" s="68" t="str">
        <f ca="1">"© "&amp;YEAR(TODAY())&amp;" Financial Edge Training"</f>
        <v>© 2026 Financial Edge Training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</row>
    <row r="8" spans="1:14" s="21" customFormat="1" ht="15" customHeight="1" thickBot="1" x14ac:dyDescent="0.5">
      <c r="A8" s="40"/>
      <c r="B8" s="41"/>
      <c r="C8" s="40"/>
      <c r="D8" s="40"/>
      <c r="E8" s="42"/>
      <c r="F8" s="43"/>
      <c r="G8" s="43"/>
      <c r="H8" s="43"/>
      <c r="I8" s="43"/>
      <c r="J8" s="43"/>
      <c r="K8" s="43"/>
      <c r="L8" s="42"/>
      <c r="M8" s="42"/>
      <c r="N8" s="42"/>
    </row>
    <row r="9" spans="1:14" s="21" customFormat="1" ht="15" customHeight="1" x14ac:dyDescent="0.45">
      <c r="F9" s="26"/>
      <c r="G9" s="69"/>
      <c r="H9" s="69"/>
      <c r="I9" s="69"/>
      <c r="J9" s="69"/>
      <c r="K9" s="26"/>
    </row>
    <row r="10" spans="1:14" s="21" customFormat="1" ht="15" customHeight="1" x14ac:dyDescent="0.45">
      <c r="B10" s="22"/>
      <c r="C10" s="22"/>
      <c r="F10" s="26"/>
      <c r="G10" s="69"/>
      <c r="H10" s="69"/>
      <c r="I10" s="69"/>
      <c r="J10" s="69"/>
      <c r="K10" s="26"/>
    </row>
    <row r="11" spans="1:14" s="21" customFormat="1" ht="15" customHeight="1" x14ac:dyDescent="0.45">
      <c r="B11" s="18"/>
      <c r="C11" s="18"/>
      <c r="D11" s="19"/>
      <c r="F11" s="23"/>
      <c r="G11" s="23"/>
      <c r="H11" s="23"/>
      <c r="I11" s="23"/>
      <c r="J11" s="23"/>
      <c r="K11" s="23"/>
    </row>
    <row r="12" spans="1:14" s="21" customFormat="1" ht="15" customHeight="1" x14ac:dyDescent="0.45">
      <c r="A12" s="24"/>
      <c r="B12" s="18"/>
      <c r="C12" s="18"/>
      <c r="D12" s="27"/>
      <c r="F12" s="23"/>
      <c r="G12" s="65"/>
      <c r="H12" s="65"/>
      <c r="I12" s="65"/>
      <c r="J12" s="65"/>
      <c r="K12" s="23"/>
    </row>
    <row r="13" spans="1:14" s="21" customFormat="1" ht="15" customHeight="1" x14ac:dyDescent="0.45">
      <c r="A13" s="17"/>
      <c r="B13" s="18"/>
      <c r="C13" s="18"/>
      <c r="D13" s="28"/>
      <c r="F13" s="23"/>
      <c r="G13" s="65"/>
      <c r="H13" s="65"/>
      <c r="I13" s="65"/>
      <c r="J13" s="65"/>
      <c r="K13" s="23"/>
    </row>
    <row r="14" spans="1:14" s="21" customFormat="1" ht="15" customHeight="1" x14ac:dyDescent="0.45">
      <c r="A14" s="20"/>
      <c r="B14" s="18"/>
      <c r="C14" s="18"/>
      <c r="D14" s="28"/>
      <c r="F14" s="23"/>
      <c r="G14" s="65"/>
      <c r="H14" s="65"/>
      <c r="I14" s="65"/>
      <c r="J14" s="65"/>
      <c r="K14" s="23"/>
    </row>
    <row r="15" spans="1:14" s="21" customFormat="1" ht="15" customHeight="1" x14ac:dyDescent="0.45">
      <c r="A15" s="20"/>
      <c r="B15" s="18"/>
      <c r="C15" s="18"/>
      <c r="D15" s="28"/>
      <c r="F15" s="23"/>
      <c r="G15" s="23"/>
      <c r="H15" s="23"/>
      <c r="I15" s="23"/>
      <c r="J15" s="23"/>
      <c r="K15" s="23"/>
    </row>
    <row r="16" spans="1:14" s="21" customFormat="1" ht="15" customHeight="1" x14ac:dyDescent="0.45">
      <c r="A16" s="20"/>
      <c r="B16" s="18"/>
      <c r="C16" s="18"/>
      <c r="D16" s="29"/>
      <c r="F16" s="23"/>
      <c r="G16" s="65"/>
      <c r="H16" s="65"/>
      <c r="I16" s="65"/>
      <c r="J16" s="65"/>
      <c r="K16" s="23"/>
    </row>
    <row r="17" spans="1:11" s="21" customFormat="1" ht="15" customHeight="1" x14ac:dyDescent="0.45">
      <c r="A17" s="20"/>
      <c r="B17" s="30"/>
      <c r="C17" s="31"/>
      <c r="D17" s="29"/>
      <c r="F17" s="23"/>
      <c r="G17" s="23"/>
      <c r="H17" s="23"/>
      <c r="I17" s="23"/>
      <c r="J17" s="23"/>
      <c r="K17" s="23"/>
    </row>
    <row r="18" spans="1:11" ht="15" customHeight="1" x14ac:dyDescent="0.45"/>
  </sheetData>
  <mergeCells count="8">
    <mergeCell ref="A1:N1"/>
    <mergeCell ref="G16:J16"/>
    <mergeCell ref="G12:J14"/>
    <mergeCell ref="C4:D4"/>
    <mergeCell ref="A2:N2"/>
    <mergeCell ref="A5:N6"/>
    <mergeCell ref="A7:N7"/>
    <mergeCell ref="G9:J10"/>
  </mergeCells>
  <printOptions headings="1"/>
  <pageMargins left="0.7" right="0.7" top="0.75" bottom="0.75" header="0.3" footer="0.3"/>
  <pageSetup paperSize="9" scale="96" fitToHeight="0" orientation="landscape" verticalDpi="1200" r:id="rId1"/>
  <headerFooter>
    <oddHeader xml:space="preserve">&amp;R&amp;10&amp;F 
&amp;A
</oddHeader>
    <oddFooter>&amp;L&amp;10© 2017&amp;C&amp;10Page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20"/>
  <sheetViews>
    <sheetView showGridLines="0" zoomScaleNormal="100" zoomScaleSheetLayoutView="100" workbookViewId="0"/>
  </sheetViews>
  <sheetFormatPr defaultColWidth="9.1328125" defaultRowHeight="14.25" x14ac:dyDescent="0.45"/>
  <cols>
    <col min="1" max="1" width="1.3984375" customWidth="1"/>
    <col min="2" max="2" width="2.86328125" customWidth="1"/>
    <col min="3" max="3" width="13.265625" customWidth="1"/>
    <col min="4" max="4" width="2.86328125" customWidth="1"/>
    <col min="5" max="7" width="1.3984375" customWidth="1"/>
    <col min="8" max="8" width="2.86328125" customWidth="1"/>
    <col min="9" max="9" width="42.73046875" customWidth="1"/>
    <col min="10" max="11" width="1.3984375" customWidth="1"/>
    <col min="12" max="12" width="15.59765625" customWidth="1"/>
    <col min="13" max="14" width="1.3984375" customWidth="1"/>
    <col min="15" max="15" width="2.86328125" customWidth="1"/>
    <col min="16" max="16" width="32.59765625" customWidth="1"/>
    <col min="17" max="17" width="2.86328125" customWidth="1"/>
    <col min="18" max="18" width="1.3984375" customWidth="1"/>
    <col min="23" max="23" width="17.73046875" bestFit="1" customWidth="1"/>
  </cols>
  <sheetData>
    <row r="1" spans="1:18" s="32" customFormat="1" ht="45" customHeight="1" x14ac:dyDescent="0.85">
      <c r="A1" s="12" t="str">
        <f>Welcome!A2</f>
        <v>SUMPRODUCT Function</v>
      </c>
      <c r="B1" s="12"/>
      <c r="C1" s="12"/>
      <c r="D1" s="12"/>
      <c r="E1" s="12"/>
      <c r="F1" s="12"/>
      <c r="G1" s="12"/>
      <c r="H1" s="12"/>
      <c r="I1" s="12"/>
      <c r="J1" s="6"/>
      <c r="K1" s="6"/>
      <c r="L1" s="6"/>
      <c r="M1" s="6"/>
      <c r="N1" s="6"/>
      <c r="O1" s="6"/>
      <c r="P1" s="6"/>
      <c r="Q1" s="6"/>
      <c r="R1" s="6"/>
    </row>
    <row r="2" spans="1:18" s="33" customFormat="1" ht="30" customHeight="1" x14ac:dyDescent="0.65">
      <c r="A2" s="13" t="s">
        <v>2</v>
      </c>
      <c r="B2" s="13"/>
      <c r="C2" s="13"/>
      <c r="D2" s="13"/>
      <c r="E2" s="13"/>
      <c r="F2" s="13"/>
      <c r="G2" s="13"/>
      <c r="H2" s="13"/>
      <c r="I2" s="13"/>
      <c r="J2" s="7"/>
      <c r="K2" s="7"/>
      <c r="L2" s="7"/>
      <c r="M2" s="7"/>
      <c r="N2" s="7"/>
      <c r="O2" s="7"/>
      <c r="P2" s="7"/>
      <c r="Q2" s="7"/>
      <c r="R2" s="7"/>
    </row>
    <row r="3" spans="1:18" s="2" customFormat="1" ht="7.5" customHeight="1" x14ac:dyDescent="0.45"/>
    <row r="4" spans="1:18" s="2" customFormat="1" ht="22.5" customHeight="1" x14ac:dyDescent="0.45">
      <c r="A4" s="1"/>
      <c r="B4" s="71" t="s">
        <v>3</v>
      </c>
      <c r="C4" s="71"/>
      <c r="D4" s="71"/>
      <c r="E4" s="71"/>
      <c r="F4" s="71"/>
      <c r="G4" s="71"/>
      <c r="H4" s="71"/>
      <c r="I4" s="71"/>
      <c r="K4" s="1"/>
      <c r="L4" s="71" t="s">
        <v>4</v>
      </c>
      <c r="M4" s="71"/>
      <c r="N4" s="71"/>
      <c r="O4" s="71"/>
      <c r="P4" s="71"/>
      <c r="Q4" s="38"/>
      <c r="R4" s="38"/>
    </row>
    <row r="5" spans="1:18" s="2" customFormat="1" ht="15" customHeight="1" x14ac:dyDescent="0.45">
      <c r="A5" s="15"/>
      <c r="B5" s="8" t="s">
        <v>5</v>
      </c>
      <c r="C5" s="16" t="s">
        <v>6</v>
      </c>
      <c r="D5" s="16"/>
      <c r="E5" s="16"/>
      <c r="F5" s="16"/>
      <c r="G5" s="16"/>
      <c r="H5" s="16"/>
      <c r="I5" s="16"/>
      <c r="K5" s="1"/>
      <c r="L5" s="9" t="s">
        <v>7</v>
      </c>
      <c r="M5" s="9"/>
      <c r="N5" s="73" t="s">
        <v>8</v>
      </c>
      <c r="O5" s="73"/>
      <c r="P5" s="73"/>
      <c r="Q5" s="73"/>
      <c r="R5" s="38"/>
    </row>
    <row r="6" spans="1:18" s="2" customFormat="1" ht="15" customHeight="1" x14ac:dyDescent="0.45">
      <c r="A6" s="3"/>
      <c r="B6" s="8" t="s">
        <v>5</v>
      </c>
      <c r="C6" s="16" t="s">
        <v>9</v>
      </c>
      <c r="D6" s="16"/>
      <c r="E6" s="16"/>
      <c r="F6" s="16"/>
      <c r="G6" s="16"/>
      <c r="H6" s="16"/>
      <c r="I6" s="16"/>
      <c r="K6" s="15"/>
      <c r="L6" s="9" t="s">
        <v>10</v>
      </c>
      <c r="M6" s="9"/>
      <c r="N6" s="74">
        <v>55153</v>
      </c>
      <c r="O6" s="74"/>
      <c r="P6" s="74"/>
      <c r="Q6" s="74"/>
      <c r="R6" s="38"/>
    </row>
    <row r="7" spans="1:18" s="2" customFormat="1" ht="15" customHeight="1" x14ac:dyDescent="0.45">
      <c r="A7" s="16"/>
      <c r="B7" s="8" t="s">
        <v>5</v>
      </c>
      <c r="C7" s="16" t="s">
        <v>11</v>
      </c>
      <c r="D7" s="16"/>
      <c r="E7" s="16"/>
      <c r="F7" s="16"/>
      <c r="G7" s="16"/>
      <c r="H7" s="16"/>
      <c r="I7" s="16"/>
      <c r="K7" s="3"/>
      <c r="L7" s="9" t="s">
        <v>12</v>
      </c>
      <c r="M7" s="9"/>
      <c r="N7" s="73" t="s">
        <v>13</v>
      </c>
      <c r="O7" s="73"/>
      <c r="P7" s="73"/>
      <c r="Q7" s="73"/>
      <c r="R7" s="38"/>
    </row>
    <row r="8" spans="1:18" s="2" customFormat="1" ht="15" customHeight="1" x14ac:dyDescent="0.45">
      <c r="A8" s="16"/>
      <c r="B8" s="8"/>
      <c r="C8" s="16"/>
      <c r="D8" s="16"/>
      <c r="E8" s="16"/>
      <c r="F8" s="16"/>
      <c r="G8" s="16"/>
      <c r="H8" s="16"/>
      <c r="I8" s="16"/>
      <c r="K8" s="16"/>
      <c r="L8" s="9" t="s">
        <v>14</v>
      </c>
      <c r="M8" s="9"/>
      <c r="N8" s="73" t="s">
        <v>15</v>
      </c>
      <c r="O8" s="73"/>
      <c r="P8" s="73"/>
      <c r="Q8" s="73"/>
      <c r="R8" s="38"/>
    </row>
    <row r="9" spans="1:18" s="2" customFormat="1" ht="15" customHeight="1" x14ac:dyDescent="0.45">
      <c r="A9" s="39"/>
      <c r="B9" s="36"/>
      <c r="C9" s="39"/>
      <c r="D9" s="39"/>
      <c r="E9" s="39"/>
      <c r="F9" s="39"/>
      <c r="G9" s="39"/>
      <c r="H9" s="39"/>
      <c r="I9" s="39"/>
      <c r="K9" s="16"/>
      <c r="L9" s="9" t="s">
        <v>16</v>
      </c>
      <c r="M9" s="9"/>
      <c r="N9" s="73" t="s">
        <v>17</v>
      </c>
      <c r="O9" s="73"/>
      <c r="P9" s="73"/>
      <c r="Q9" s="73"/>
      <c r="R9" s="38"/>
    </row>
    <row r="10" spans="1:18" s="2" customFormat="1" ht="15" customHeight="1" x14ac:dyDescent="0.45">
      <c r="A10" s="37"/>
      <c r="B10" s="37"/>
      <c r="C10" s="37"/>
      <c r="D10" s="37"/>
      <c r="E10" s="37"/>
      <c r="F10" s="37"/>
      <c r="G10" s="37"/>
      <c r="H10" s="37"/>
      <c r="I10" s="37"/>
      <c r="K10" s="16"/>
      <c r="L10" s="9" t="s">
        <v>18</v>
      </c>
      <c r="M10" s="9"/>
      <c r="N10" s="75">
        <v>0</v>
      </c>
      <c r="O10" s="75"/>
      <c r="P10" s="75"/>
      <c r="Q10" s="75"/>
      <c r="R10" s="45"/>
    </row>
    <row r="11" spans="1:18" s="2" customFormat="1" ht="15" customHeight="1" thickBot="1" x14ac:dyDescent="0.5">
      <c r="A11" s="42"/>
      <c r="B11" s="42"/>
      <c r="C11" s="42"/>
      <c r="D11" s="42"/>
      <c r="E11" s="42"/>
      <c r="F11" s="42"/>
      <c r="G11" s="42"/>
      <c r="H11" s="42"/>
      <c r="I11" s="42"/>
      <c r="K11" s="4"/>
      <c r="L11" s="57"/>
      <c r="M11" s="57"/>
      <c r="N11" s="46"/>
      <c r="O11" s="47"/>
      <c r="P11" s="47"/>
      <c r="Q11" s="48"/>
      <c r="R11" s="49"/>
    </row>
    <row r="12" spans="1:18" s="2" customFormat="1" ht="7.5" customHeight="1" x14ac:dyDescent="0.45">
      <c r="K12" s="23"/>
      <c r="L12" s="23"/>
      <c r="M12" s="23"/>
      <c r="N12" s="23"/>
      <c r="O12" s="23"/>
      <c r="P12" s="23"/>
      <c r="Q12" s="23"/>
      <c r="R12" s="23"/>
    </row>
    <row r="13" spans="1:18" s="2" customFormat="1" ht="22.5" customHeight="1" x14ac:dyDescent="0.45">
      <c r="A13" s="53"/>
      <c r="B13" s="72" t="s">
        <v>19</v>
      </c>
      <c r="C13" s="72"/>
      <c r="D13" s="72"/>
      <c r="E13" s="72"/>
      <c r="F13" s="72"/>
      <c r="G13" s="72"/>
      <c r="H13" s="72"/>
      <c r="I13" s="72"/>
      <c r="J13" s="72"/>
      <c r="K13" s="72"/>
      <c r="L13" s="72"/>
      <c r="N13" s="1"/>
      <c r="O13" s="71" t="s">
        <v>20</v>
      </c>
      <c r="P13" s="71"/>
      <c r="Q13" s="71"/>
      <c r="R13" s="56"/>
    </row>
    <row r="14" spans="1:18" s="2" customFormat="1" ht="15" customHeight="1" x14ac:dyDescent="0.45">
      <c r="A14" s="54"/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  <c r="N14" s="15"/>
      <c r="O14" s="25"/>
      <c r="P14" s="20"/>
      <c r="Q14" s="20"/>
      <c r="R14" s="54"/>
    </row>
    <row r="15" spans="1:18" s="2" customFormat="1" ht="15" customHeight="1" x14ac:dyDescent="0.45">
      <c r="A15" s="54"/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N15" s="3"/>
      <c r="O15" s="25"/>
      <c r="P15" s="50" t="s">
        <v>21</v>
      </c>
      <c r="Q15" s="20"/>
      <c r="R15" s="54"/>
    </row>
    <row r="16" spans="1:18" s="2" customFormat="1" ht="15" customHeight="1" x14ac:dyDescent="0.45">
      <c r="A16" s="54"/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N16" s="16"/>
      <c r="O16" s="25"/>
      <c r="P16" s="34" t="s">
        <v>22</v>
      </c>
      <c r="Q16" s="20"/>
      <c r="R16" s="54"/>
    </row>
    <row r="17" spans="1:18" s="2" customFormat="1" ht="15" customHeight="1" x14ac:dyDescent="0.45">
      <c r="A17" s="54"/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N17" s="16"/>
      <c r="O17" s="25"/>
      <c r="P17" t="s">
        <v>23</v>
      </c>
      <c r="Q17" s="20"/>
      <c r="R17" s="54"/>
    </row>
    <row r="18" spans="1:18" s="2" customFormat="1" ht="15" customHeight="1" x14ac:dyDescent="0.45">
      <c r="A18" s="37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N18" s="37"/>
      <c r="O18" s="51"/>
      <c r="P18" s="51"/>
      <c r="Q18" s="51"/>
      <c r="R18" s="37"/>
    </row>
    <row r="19" spans="1:18" ht="14.65" thickBot="1" x14ac:dyDescent="0.5">
      <c r="A19" s="42"/>
      <c r="B19" s="42"/>
      <c r="C19" s="42"/>
      <c r="D19" s="55"/>
      <c r="E19" s="55"/>
      <c r="F19" s="55"/>
      <c r="G19" s="55"/>
      <c r="H19" s="55"/>
      <c r="I19" s="55"/>
      <c r="J19" s="55"/>
      <c r="K19" s="55"/>
      <c r="L19" s="55"/>
      <c r="N19" s="42"/>
      <c r="O19" s="42"/>
      <c r="P19" s="42"/>
      <c r="Q19" s="42"/>
      <c r="R19" s="42"/>
    </row>
    <row r="20" spans="1:18" x14ac:dyDescent="0.45">
      <c r="Q20" s="52"/>
    </row>
  </sheetData>
  <mergeCells count="20">
    <mergeCell ref="L4:P4"/>
    <mergeCell ref="B4:I4"/>
    <mergeCell ref="B13:L13"/>
    <mergeCell ref="B18:C18"/>
    <mergeCell ref="D16:L16"/>
    <mergeCell ref="D17:L17"/>
    <mergeCell ref="D18:L18"/>
    <mergeCell ref="N5:Q5"/>
    <mergeCell ref="N6:Q6"/>
    <mergeCell ref="N7:Q7"/>
    <mergeCell ref="N8:Q8"/>
    <mergeCell ref="N9:Q9"/>
    <mergeCell ref="N10:Q10"/>
    <mergeCell ref="O13:Q13"/>
    <mergeCell ref="D14:L14"/>
    <mergeCell ref="D15:L15"/>
    <mergeCell ref="B14:C14"/>
    <mergeCell ref="B15:C15"/>
    <mergeCell ref="B16:C16"/>
    <mergeCell ref="B17:C17"/>
  </mergeCells>
  <printOptions headings="1"/>
  <pageMargins left="0.7" right="0.7" top="0.75" bottom="0.75" header="0.3" footer="0.3"/>
  <pageSetup paperSize="9" scale="96" fitToHeight="0" orientation="landscape" verticalDpi="1200" r:id="rId1"/>
  <headerFooter>
    <oddHeader xml:space="preserve">&amp;R&amp;10&amp;F 
&amp;A
</oddHeader>
    <oddFooter>&amp;L&amp;10© 2017&amp;C&amp;10Page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153"/>
  <sheetViews>
    <sheetView zoomScaleNormal="100" zoomScaleSheetLayoutView="100" workbookViewId="0"/>
  </sheetViews>
  <sheetFormatPr defaultColWidth="9.1328125" defaultRowHeight="15" customHeight="1" x14ac:dyDescent="0.45"/>
  <cols>
    <col min="1" max="1" width="1.3984375" style="14" customWidth="1"/>
    <col min="2" max="2" width="41.73046875" customWidth="1"/>
    <col min="3" max="7" width="14.59765625" customWidth="1"/>
    <col min="8" max="11" width="11.265625" customWidth="1"/>
    <col min="12" max="13" width="9.265625" customWidth="1"/>
  </cols>
  <sheetData>
    <row r="1" spans="1:11" s="44" customFormat="1" ht="45" customHeight="1" x14ac:dyDescent="0.85">
      <c r="A1" s="5" t="str">
        <f>Welcome!A2</f>
        <v>SUMPRODUCT Function</v>
      </c>
      <c r="B1" s="5"/>
      <c r="C1" s="11"/>
      <c r="D1" s="11"/>
      <c r="E1" s="11"/>
      <c r="F1" s="11"/>
      <c r="G1" s="11"/>
      <c r="H1" s="11"/>
      <c r="I1" s="11"/>
      <c r="J1" s="11"/>
      <c r="K1" s="11"/>
    </row>
    <row r="2" spans="1:11" s="33" customFormat="1" ht="30" customHeight="1" x14ac:dyDescent="0.65">
      <c r="A2" s="13"/>
      <c r="B2" s="13"/>
      <c r="C2" s="10"/>
      <c r="D2" s="10"/>
      <c r="E2" s="10"/>
      <c r="F2" s="10"/>
      <c r="G2" s="10"/>
      <c r="H2" s="10"/>
      <c r="I2" s="10"/>
      <c r="J2" s="10"/>
      <c r="K2" s="10"/>
    </row>
    <row r="4" spans="1:11" ht="15" customHeight="1" x14ac:dyDescent="0.45">
      <c r="A4" s="14" t="s">
        <v>24</v>
      </c>
    </row>
    <row r="5" spans="1:11" ht="15" customHeight="1" x14ac:dyDescent="0.45">
      <c r="B5" t="s">
        <v>25</v>
      </c>
    </row>
    <row r="6" spans="1:11" ht="15" customHeight="1" x14ac:dyDescent="0.45">
      <c r="B6" t="s">
        <v>26</v>
      </c>
    </row>
    <row r="7" spans="1:11" ht="15" customHeight="1" x14ac:dyDescent="0.45">
      <c r="B7" t="s">
        <v>27</v>
      </c>
    </row>
    <row r="9" spans="1:11" ht="15" customHeight="1" x14ac:dyDescent="0.45">
      <c r="C9" t="s">
        <v>28</v>
      </c>
      <c r="D9" t="s">
        <v>29</v>
      </c>
      <c r="E9" t="s">
        <v>30</v>
      </c>
    </row>
    <row r="10" spans="1:11" ht="15" customHeight="1" x14ac:dyDescent="0.45">
      <c r="C10" s="58">
        <v>15</v>
      </c>
      <c r="D10" s="58">
        <v>10</v>
      </c>
      <c r="E10">
        <f>C10*D10</f>
        <v>150</v>
      </c>
    </row>
    <row r="11" spans="1:11" ht="15" customHeight="1" x14ac:dyDescent="0.45">
      <c r="C11" s="58">
        <v>39</v>
      </c>
      <c r="D11" s="58">
        <v>11</v>
      </c>
      <c r="E11">
        <f t="shared" ref="E11:E16" si="0">C11*D11</f>
        <v>429</v>
      </c>
    </row>
    <row r="12" spans="1:11" ht="15" customHeight="1" x14ac:dyDescent="0.45">
      <c r="C12" s="58">
        <v>47</v>
      </c>
      <c r="D12" s="58">
        <v>9</v>
      </c>
      <c r="E12">
        <f t="shared" si="0"/>
        <v>423</v>
      </c>
    </row>
    <row r="13" spans="1:11" ht="15" customHeight="1" x14ac:dyDescent="0.45">
      <c r="C13" s="58">
        <v>25</v>
      </c>
      <c r="D13" s="58">
        <v>10</v>
      </c>
      <c r="E13">
        <f t="shared" si="0"/>
        <v>250</v>
      </c>
    </row>
    <row r="14" spans="1:11" ht="15" customHeight="1" x14ac:dyDescent="0.45">
      <c r="C14" s="58">
        <v>6</v>
      </c>
      <c r="D14" s="58">
        <v>9</v>
      </c>
      <c r="E14">
        <f t="shared" si="0"/>
        <v>54</v>
      </c>
    </row>
    <row r="15" spans="1:11" ht="15" customHeight="1" x14ac:dyDescent="0.45">
      <c r="C15" s="58">
        <v>5</v>
      </c>
      <c r="D15" s="58">
        <v>11</v>
      </c>
      <c r="E15">
        <f t="shared" si="0"/>
        <v>55</v>
      </c>
    </row>
    <row r="16" spans="1:11" ht="15" customHeight="1" x14ac:dyDescent="0.45">
      <c r="C16" s="58">
        <v>38</v>
      </c>
      <c r="D16" s="58">
        <v>10</v>
      </c>
      <c r="E16">
        <f t="shared" si="0"/>
        <v>380</v>
      </c>
    </row>
    <row r="17" spans="1:5" ht="15" customHeight="1" x14ac:dyDescent="0.45">
      <c r="B17" t="s">
        <v>31</v>
      </c>
      <c r="E17">
        <f>SUM(E10:E16)</f>
        <v>1741</v>
      </c>
    </row>
    <row r="19" spans="1:5" ht="15" customHeight="1" x14ac:dyDescent="0.45">
      <c r="B19" t="s">
        <v>32</v>
      </c>
      <c r="E19">
        <f>SUMPRODUCT(C10:C16,D10:D16)</f>
        <v>1741</v>
      </c>
    </row>
    <row r="21" spans="1:5" ht="15" customHeight="1" x14ac:dyDescent="0.45">
      <c r="A21" s="14" t="s">
        <v>33</v>
      </c>
    </row>
    <row r="22" spans="1:5" ht="15" customHeight="1" x14ac:dyDescent="0.45">
      <c r="B22" s="62" t="s">
        <v>34</v>
      </c>
    </row>
    <row r="23" spans="1:5" ht="15" customHeight="1" x14ac:dyDescent="0.45">
      <c r="B23" t="s">
        <v>35</v>
      </c>
    </row>
    <row r="24" spans="1:5" ht="15" customHeight="1" x14ac:dyDescent="0.45">
      <c r="B24" t="s">
        <v>27</v>
      </c>
    </row>
    <row r="26" spans="1:5" ht="15" customHeight="1" x14ac:dyDescent="0.45">
      <c r="C26" t="s">
        <v>36</v>
      </c>
      <c r="D26" t="s">
        <v>37</v>
      </c>
      <c r="E26" t="s">
        <v>38</v>
      </c>
    </row>
    <row r="27" spans="1:5" ht="15" customHeight="1" x14ac:dyDescent="0.45">
      <c r="B27" s="62" t="s">
        <v>39</v>
      </c>
      <c r="C27" s="61">
        <v>0.5</v>
      </c>
      <c r="D27" s="61">
        <v>0.1</v>
      </c>
      <c r="E27" s="60">
        <f>C27*D27</f>
        <v>0.05</v>
      </c>
    </row>
    <row r="28" spans="1:5" ht="15" customHeight="1" x14ac:dyDescent="0.45">
      <c r="B28" s="62" t="s">
        <v>40</v>
      </c>
      <c r="C28" s="61">
        <v>0.55000000000000004</v>
      </c>
      <c r="D28" s="61">
        <v>0.1</v>
      </c>
      <c r="E28" s="60">
        <f t="shared" ref="E28:E29" si="1">C28*D28</f>
        <v>5.5000000000000007E-2</v>
      </c>
    </row>
    <row r="29" spans="1:5" ht="15" customHeight="1" x14ac:dyDescent="0.45">
      <c r="B29" s="62" t="s">
        <v>41</v>
      </c>
      <c r="C29" s="61">
        <v>0.9</v>
      </c>
      <c r="D29" s="61">
        <f>1-D27-D28</f>
        <v>0.8</v>
      </c>
      <c r="E29" s="60">
        <f t="shared" si="1"/>
        <v>0.72000000000000008</v>
      </c>
    </row>
    <row r="30" spans="1:5" ht="15" customHeight="1" x14ac:dyDescent="0.45">
      <c r="B30" t="s">
        <v>42</v>
      </c>
      <c r="E30" s="60">
        <f>SUM(E27:E29)</f>
        <v>0.82500000000000007</v>
      </c>
    </row>
    <row r="32" spans="1:5" ht="15" customHeight="1" x14ac:dyDescent="0.45">
      <c r="B32" t="s">
        <v>43</v>
      </c>
      <c r="E32" s="60">
        <f>SUMPRODUCT(C27:C29,D27:D29)</f>
        <v>0.82500000000000007</v>
      </c>
    </row>
    <row r="34" spans="1:7" ht="15" customHeight="1" x14ac:dyDescent="0.45">
      <c r="A34" s="63" t="s">
        <v>44</v>
      </c>
    </row>
    <row r="35" spans="1:7" ht="15" customHeight="1" x14ac:dyDescent="0.45">
      <c r="B35" t="s">
        <v>45</v>
      </c>
    </row>
    <row r="36" spans="1:7" ht="15" customHeight="1" x14ac:dyDescent="0.45">
      <c r="B36" t="s">
        <v>35</v>
      </c>
    </row>
    <row r="37" spans="1:7" ht="15" customHeight="1" x14ac:dyDescent="0.45">
      <c r="B37" t="s">
        <v>27</v>
      </c>
    </row>
    <row r="39" spans="1:7" ht="15" customHeight="1" x14ac:dyDescent="0.45">
      <c r="D39" t="s">
        <v>46</v>
      </c>
      <c r="E39" t="s">
        <v>47</v>
      </c>
      <c r="F39" t="s">
        <v>48</v>
      </c>
      <c r="G39" t="s">
        <v>49</v>
      </c>
    </row>
    <row r="40" spans="1:7" ht="15" customHeight="1" x14ac:dyDescent="0.45">
      <c r="B40" t="s">
        <v>50</v>
      </c>
      <c r="C40" t="s">
        <v>51</v>
      </c>
      <c r="D40" s="59">
        <v>0.3</v>
      </c>
      <c r="E40" s="59">
        <v>0.4</v>
      </c>
      <c r="F40" s="59">
        <v>0.4</v>
      </c>
      <c r="G40" s="59">
        <v>0.5</v>
      </c>
    </row>
    <row r="41" spans="1:7" ht="15" customHeight="1" x14ac:dyDescent="0.45">
      <c r="C41" t="s">
        <v>52</v>
      </c>
      <c r="D41" s="59">
        <v>0.6</v>
      </c>
      <c r="E41" s="59">
        <v>0.4</v>
      </c>
      <c r="F41" s="59">
        <v>0.3</v>
      </c>
      <c r="G41" s="59">
        <v>0.3</v>
      </c>
    </row>
    <row r="42" spans="1:7" ht="15" customHeight="1" x14ac:dyDescent="0.45">
      <c r="C42" t="s">
        <v>53</v>
      </c>
      <c r="D42" s="59">
        <v>0.1</v>
      </c>
      <c r="E42" s="59">
        <v>0.2</v>
      </c>
      <c r="F42" s="59">
        <v>0.3</v>
      </c>
      <c r="G42" s="59">
        <v>0.2</v>
      </c>
    </row>
    <row r="44" spans="1:7" ht="15" customHeight="1" x14ac:dyDescent="0.45">
      <c r="B44" t="s">
        <v>54</v>
      </c>
      <c r="C44" t="s">
        <v>51</v>
      </c>
      <c r="D44" s="58">
        <v>4000</v>
      </c>
      <c r="E44" s="58">
        <v>5000</v>
      </c>
      <c r="F44" s="58">
        <v>6000</v>
      </c>
      <c r="G44" s="58">
        <v>5200</v>
      </c>
    </row>
    <row r="45" spans="1:7" ht="15" customHeight="1" x14ac:dyDescent="0.45">
      <c r="C45" t="s">
        <v>52</v>
      </c>
      <c r="D45" s="58">
        <v>5000</v>
      </c>
      <c r="E45" s="58">
        <v>7500</v>
      </c>
      <c r="F45" s="58">
        <v>9500</v>
      </c>
      <c r="G45" s="58">
        <v>8000</v>
      </c>
    </row>
    <row r="46" spans="1:7" ht="15" customHeight="1" x14ac:dyDescent="0.45">
      <c r="C46" t="s">
        <v>53</v>
      </c>
      <c r="D46" s="58">
        <v>8000</v>
      </c>
      <c r="E46" s="58">
        <v>10000</v>
      </c>
      <c r="F46" s="58">
        <v>12500</v>
      </c>
      <c r="G46" s="58">
        <v>10000</v>
      </c>
    </row>
    <row r="48" spans="1:7" ht="15" customHeight="1" x14ac:dyDescent="0.45">
      <c r="B48" t="s">
        <v>38</v>
      </c>
      <c r="C48" t="s">
        <v>51</v>
      </c>
      <c r="D48">
        <f t="shared" ref="D48:G50" si="2">D40*D44</f>
        <v>1200</v>
      </c>
      <c r="E48">
        <f t="shared" si="2"/>
        <v>2000</v>
      </c>
      <c r="F48">
        <f t="shared" si="2"/>
        <v>2400</v>
      </c>
      <c r="G48">
        <f t="shared" si="2"/>
        <v>2600</v>
      </c>
    </row>
    <row r="49" spans="1:7" ht="15" customHeight="1" x14ac:dyDescent="0.45">
      <c r="C49" t="s">
        <v>52</v>
      </c>
      <c r="D49">
        <f t="shared" si="2"/>
        <v>3000</v>
      </c>
      <c r="E49">
        <f t="shared" si="2"/>
        <v>3000</v>
      </c>
      <c r="F49">
        <f t="shared" si="2"/>
        <v>2850</v>
      </c>
      <c r="G49">
        <f t="shared" si="2"/>
        <v>2400</v>
      </c>
    </row>
    <row r="50" spans="1:7" ht="15" customHeight="1" x14ac:dyDescent="0.45">
      <c r="C50" t="s">
        <v>53</v>
      </c>
      <c r="D50">
        <f t="shared" si="2"/>
        <v>800</v>
      </c>
      <c r="E50">
        <f t="shared" si="2"/>
        <v>2000</v>
      </c>
      <c r="F50">
        <f t="shared" si="2"/>
        <v>3750</v>
      </c>
      <c r="G50">
        <f t="shared" si="2"/>
        <v>2000</v>
      </c>
    </row>
    <row r="52" spans="1:7" ht="15" customHeight="1" x14ac:dyDescent="0.45">
      <c r="B52" t="s">
        <v>55</v>
      </c>
      <c r="D52">
        <f>SUM(D48:D50)</f>
        <v>5000</v>
      </c>
      <c r="E52">
        <f t="shared" ref="E52:G52" si="3">SUM(E48:E50)</f>
        <v>7000</v>
      </c>
      <c r="F52">
        <f t="shared" si="3"/>
        <v>9000</v>
      </c>
      <c r="G52">
        <f t="shared" si="3"/>
        <v>7000</v>
      </c>
    </row>
    <row r="54" spans="1:7" ht="15" customHeight="1" x14ac:dyDescent="0.45">
      <c r="B54" t="s">
        <v>56</v>
      </c>
      <c r="D54">
        <f>SUMPRODUCT(D40:D42,D44:D46)</f>
        <v>5000</v>
      </c>
      <c r="E54">
        <f t="shared" ref="E54:G54" si="4">SUMPRODUCT(E40:E42,E44:E46)</f>
        <v>7000</v>
      </c>
      <c r="F54">
        <f t="shared" si="4"/>
        <v>9000</v>
      </c>
      <c r="G54">
        <f t="shared" si="4"/>
        <v>7000</v>
      </c>
    </row>
    <row r="56" spans="1:7" ht="15" customHeight="1" x14ac:dyDescent="0.45">
      <c r="A56" s="14" t="s">
        <v>57</v>
      </c>
    </row>
    <row r="57" spans="1:7" ht="15" customHeight="1" x14ac:dyDescent="0.45">
      <c r="B57" t="s">
        <v>58</v>
      </c>
    </row>
    <row r="58" spans="1:7" ht="15" customHeight="1" x14ac:dyDescent="0.45">
      <c r="B58" t="s">
        <v>59</v>
      </c>
    </row>
    <row r="59" spans="1:7" ht="15" customHeight="1" x14ac:dyDescent="0.45">
      <c r="B59" t="s">
        <v>27</v>
      </c>
    </row>
    <row r="61" spans="1:7" ht="15" customHeight="1" x14ac:dyDescent="0.45">
      <c r="B61" t="s">
        <v>60</v>
      </c>
      <c r="C61" t="s">
        <v>61</v>
      </c>
      <c r="D61" t="s">
        <v>62</v>
      </c>
      <c r="E61" t="s">
        <v>63</v>
      </c>
      <c r="F61" t="s">
        <v>64</v>
      </c>
      <c r="G61" t="s">
        <v>65</v>
      </c>
    </row>
    <row r="62" spans="1:7" ht="15" customHeight="1" x14ac:dyDescent="0.45">
      <c r="B62" t="s">
        <v>66</v>
      </c>
      <c r="C62" s="58">
        <v>20</v>
      </c>
      <c r="D62" s="61">
        <v>0.3</v>
      </c>
      <c r="E62" s="58">
        <v>3.2</v>
      </c>
      <c r="F62" s="60">
        <f t="shared" ref="F62:F67" si="5">1-D62</f>
        <v>0.7</v>
      </c>
      <c r="G62">
        <f t="shared" ref="G62:G67" si="6">C62*E62*F62</f>
        <v>44.8</v>
      </c>
    </row>
    <row r="63" spans="1:7" ht="15" customHeight="1" x14ac:dyDescent="0.45">
      <c r="B63" t="s">
        <v>67</v>
      </c>
      <c r="C63" s="58">
        <v>8</v>
      </c>
      <c r="D63" s="61">
        <v>0.2</v>
      </c>
      <c r="E63" s="58">
        <v>3</v>
      </c>
      <c r="F63" s="60">
        <f t="shared" si="5"/>
        <v>0.8</v>
      </c>
      <c r="G63">
        <f t="shared" si="6"/>
        <v>19.200000000000003</v>
      </c>
    </row>
    <row r="64" spans="1:7" ht="15" customHeight="1" x14ac:dyDescent="0.45">
      <c r="B64" t="s">
        <v>68</v>
      </c>
      <c r="C64" s="58">
        <v>2</v>
      </c>
      <c r="D64" s="61">
        <v>0.05</v>
      </c>
      <c r="E64" s="58">
        <v>3.5</v>
      </c>
      <c r="F64" s="60">
        <f t="shared" si="5"/>
        <v>0.95</v>
      </c>
      <c r="G64">
        <f t="shared" si="6"/>
        <v>6.6499999999999995</v>
      </c>
    </row>
    <row r="65" spans="1:7" ht="15" customHeight="1" x14ac:dyDescent="0.45">
      <c r="B65" t="s">
        <v>69</v>
      </c>
      <c r="C65" s="58">
        <v>2</v>
      </c>
      <c r="D65" s="61">
        <v>0.05</v>
      </c>
      <c r="E65" s="58">
        <v>2.8</v>
      </c>
      <c r="F65" s="60">
        <f t="shared" si="5"/>
        <v>0.95</v>
      </c>
      <c r="G65">
        <f t="shared" si="6"/>
        <v>5.3199999999999994</v>
      </c>
    </row>
    <row r="66" spans="1:7" ht="15" customHeight="1" x14ac:dyDescent="0.45">
      <c r="B66" t="s">
        <v>70</v>
      </c>
      <c r="C66" s="58">
        <v>4</v>
      </c>
      <c r="D66" s="61">
        <v>0.05</v>
      </c>
      <c r="E66" s="58">
        <v>3</v>
      </c>
      <c r="F66" s="60">
        <f t="shared" si="5"/>
        <v>0.95</v>
      </c>
      <c r="G66">
        <f t="shared" si="6"/>
        <v>11.399999999999999</v>
      </c>
    </row>
    <row r="67" spans="1:7" ht="15" customHeight="1" x14ac:dyDescent="0.45">
      <c r="B67" t="s">
        <v>71</v>
      </c>
      <c r="C67" s="58">
        <v>2</v>
      </c>
      <c r="D67" s="61">
        <v>0.1</v>
      </c>
      <c r="E67" s="58">
        <v>3</v>
      </c>
      <c r="F67" s="60">
        <f t="shared" si="5"/>
        <v>0.9</v>
      </c>
      <c r="G67">
        <f t="shared" si="6"/>
        <v>5.4</v>
      </c>
    </row>
    <row r="68" spans="1:7" ht="15" customHeight="1" x14ac:dyDescent="0.45">
      <c r="B68" t="s">
        <v>31</v>
      </c>
      <c r="G68">
        <f>SUM(G62:G67)</f>
        <v>92.77000000000001</v>
      </c>
    </row>
    <row r="70" spans="1:7" ht="15" customHeight="1" x14ac:dyDescent="0.45">
      <c r="B70" t="s">
        <v>72</v>
      </c>
      <c r="G70">
        <f>SUMPRODUCT(C62:C67,E62:E67,F62:F67)</f>
        <v>92.77000000000001</v>
      </c>
    </row>
    <row r="72" spans="1:7" ht="15" customHeight="1" x14ac:dyDescent="0.45">
      <c r="A72" s="14" t="s">
        <v>73</v>
      </c>
    </row>
    <row r="73" spans="1:7" ht="15" customHeight="1" x14ac:dyDescent="0.45">
      <c r="B73" t="s">
        <v>25</v>
      </c>
    </row>
    <row r="74" spans="1:7" ht="15" customHeight="1" x14ac:dyDescent="0.45">
      <c r="B74" t="s">
        <v>74</v>
      </c>
    </row>
    <row r="75" spans="1:7" ht="15" customHeight="1" x14ac:dyDescent="0.45">
      <c r="B75" t="s">
        <v>27</v>
      </c>
    </row>
    <row r="77" spans="1:7" ht="15" customHeight="1" x14ac:dyDescent="0.45">
      <c r="B77" t="s">
        <v>75</v>
      </c>
      <c r="C77" t="s">
        <v>76</v>
      </c>
      <c r="D77" t="s">
        <v>62</v>
      </c>
      <c r="E77" t="s">
        <v>77</v>
      </c>
      <c r="F77" t="s">
        <v>64</v>
      </c>
      <c r="G77" t="s">
        <v>30</v>
      </c>
    </row>
    <row r="78" spans="1:7" ht="15" customHeight="1" x14ac:dyDescent="0.45">
      <c r="B78" t="s">
        <v>78</v>
      </c>
      <c r="C78" s="58">
        <v>310</v>
      </c>
      <c r="D78" s="61">
        <v>0.05</v>
      </c>
      <c r="E78" s="58">
        <v>256</v>
      </c>
      <c r="F78" s="60">
        <f t="shared" ref="F78:F83" si="7">1-D78</f>
        <v>0.95</v>
      </c>
      <c r="G78">
        <f t="shared" ref="G78:G83" si="8">C78*E78*F78</f>
        <v>75392</v>
      </c>
    </row>
    <row r="79" spans="1:7" ht="15" customHeight="1" x14ac:dyDescent="0.45">
      <c r="B79" t="s">
        <v>79</v>
      </c>
      <c r="C79" s="58">
        <v>124</v>
      </c>
      <c r="D79" s="61">
        <v>0.1</v>
      </c>
      <c r="E79" s="58">
        <v>240</v>
      </c>
      <c r="F79" s="60">
        <f t="shared" si="7"/>
        <v>0.9</v>
      </c>
      <c r="G79">
        <f t="shared" si="8"/>
        <v>26784</v>
      </c>
    </row>
    <row r="80" spans="1:7" ht="15" customHeight="1" x14ac:dyDescent="0.45">
      <c r="B80" t="s">
        <v>80</v>
      </c>
      <c r="C80" s="58">
        <v>31</v>
      </c>
      <c r="D80" s="61">
        <v>0.15</v>
      </c>
      <c r="E80" s="58">
        <v>280</v>
      </c>
      <c r="F80" s="60">
        <f t="shared" si="7"/>
        <v>0.85</v>
      </c>
      <c r="G80">
        <f t="shared" si="8"/>
        <v>7378</v>
      </c>
    </row>
    <row r="81" spans="1:7" ht="15" customHeight="1" x14ac:dyDescent="0.45">
      <c r="B81" t="s">
        <v>81</v>
      </c>
      <c r="C81" s="58">
        <v>31</v>
      </c>
      <c r="D81" s="61">
        <v>0.05</v>
      </c>
      <c r="E81" s="58">
        <v>224</v>
      </c>
      <c r="F81" s="60">
        <f t="shared" si="7"/>
        <v>0.95</v>
      </c>
      <c r="G81">
        <f t="shared" si="8"/>
        <v>6596.7999999999993</v>
      </c>
    </row>
    <row r="82" spans="1:7" ht="15" customHeight="1" x14ac:dyDescent="0.45">
      <c r="B82" t="s">
        <v>82</v>
      </c>
      <c r="C82" s="58">
        <v>62</v>
      </c>
      <c r="D82" s="61">
        <v>0.1</v>
      </c>
      <c r="E82" s="58">
        <v>240</v>
      </c>
      <c r="F82" s="60">
        <f t="shared" si="7"/>
        <v>0.9</v>
      </c>
      <c r="G82">
        <f t="shared" si="8"/>
        <v>13392</v>
      </c>
    </row>
    <row r="83" spans="1:7" ht="15" customHeight="1" x14ac:dyDescent="0.45">
      <c r="B83" t="s">
        <v>83</v>
      </c>
      <c r="C83" s="58">
        <v>31</v>
      </c>
      <c r="D83" s="61">
        <v>0.25</v>
      </c>
      <c r="E83" s="58">
        <v>250</v>
      </c>
      <c r="F83" s="60">
        <f t="shared" si="7"/>
        <v>0.75</v>
      </c>
      <c r="G83">
        <f t="shared" si="8"/>
        <v>5812.5</v>
      </c>
    </row>
    <row r="84" spans="1:7" ht="15" customHeight="1" x14ac:dyDescent="0.45">
      <c r="B84" t="s">
        <v>31</v>
      </c>
      <c r="G84">
        <f>SUM(G78:G83)</f>
        <v>135355.29999999999</v>
      </c>
    </row>
    <row r="86" spans="1:7" ht="15" customHeight="1" x14ac:dyDescent="0.45">
      <c r="B86" t="s">
        <v>84</v>
      </c>
      <c r="G86">
        <f>SUMPRODUCT(C78:C83,E78:E83,F78:F83)</f>
        <v>135355.29999999999</v>
      </c>
    </row>
    <row r="88" spans="1:7" ht="15" customHeight="1" x14ac:dyDescent="0.45">
      <c r="A88" s="14" t="s">
        <v>85</v>
      </c>
    </row>
    <row r="89" spans="1:7" ht="15" customHeight="1" x14ac:dyDescent="0.45">
      <c r="B89" t="s">
        <v>86</v>
      </c>
    </row>
    <row r="90" spans="1:7" ht="15" customHeight="1" x14ac:dyDescent="0.45">
      <c r="B90" t="s">
        <v>87</v>
      </c>
    </row>
    <row r="91" spans="1:7" ht="15" customHeight="1" x14ac:dyDescent="0.45">
      <c r="B91" t="s">
        <v>27</v>
      </c>
    </row>
    <row r="93" spans="1:7" ht="15" customHeight="1" x14ac:dyDescent="0.45">
      <c r="C93" t="s">
        <v>30</v>
      </c>
      <c r="D93" t="s">
        <v>88</v>
      </c>
      <c r="E93" t="s">
        <v>89</v>
      </c>
    </row>
    <row r="94" spans="1:7" ht="15" customHeight="1" x14ac:dyDescent="0.45">
      <c r="C94" s="58">
        <v>1000</v>
      </c>
      <c r="D94" s="58">
        <v>10</v>
      </c>
      <c r="E94">
        <f>C94/D94</f>
        <v>100</v>
      </c>
    </row>
    <row r="95" spans="1:7" ht="15" customHeight="1" x14ac:dyDescent="0.45">
      <c r="C95" s="58">
        <v>2000</v>
      </c>
      <c r="D95" s="58">
        <v>9.5</v>
      </c>
      <c r="E95">
        <f t="shared" ref="E95:E96" si="9">C95/D95</f>
        <v>210.52631578947367</v>
      </c>
    </row>
    <row r="96" spans="1:7" ht="15" customHeight="1" x14ac:dyDescent="0.45">
      <c r="C96" s="58">
        <v>1500</v>
      </c>
      <c r="D96" s="58">
        <v>9.6999999999999993</v>
      </c>
      <c r="E96">
        <f t="shared" si="9"/>
        <v>154.63917525773198</v>
      </c>
    </row>
    <row r="97" spans="1:5" ht="15" customHeight="1" x14ac:dyDescent="0.45">
      <c r="B97" t="s">
        <v>90</v>
      </c>
      <c r="E97">
        <f>SUM(E94:E96)</f>
        <v>465.16549104720559</v>
      </c>
    </row>
    <row r="99" spans="1:5" ht="15" customHeight="1" x14ac:dyDescent="0.45">
      <c r="B99" t="s">
        <v>91</v>
      </c>
      <c r="E99" cm="1">
        <f t="array" ref="E99">SUMPRODUCT(C94:C96/D94:D96)</f>
        <v>465.16549104720559</v>
      </c>
    </row>
    <row r="101" spans="1:5" ht="15" customHeight="1" x14ac:dyDescent="0.45">
      <c r="A101" s="14" t="s">
        <v>92</v>
      </c>
    </row>
    <row r="102" spans="1:5" ht="15" customHeight="1" x14ac:dyDescent="0.45">
      <c r="B102" t="s">
        <v>93</v>
      </c>
    </row>
    <row r="103" spans="1:5" ht="15" customHeight="1" x14ac:dyDescent="0.45">
      <c r="B103" t="s">
        <v>94</v>
      </c>
    </row>
    <row r="104" spans="1:5" ht="15" customHeight="1" x14ac:dyDescent="0.45">
      <c r="B104" t="s">
        <v>27</v>
      </c>
    </row>
    <row r="106" spans="1:5" ht="15" customHeight="1" x14ac:dyDescent="0.45">
      <c r="C106" t="s">
        <v>95</v>
      </c>
      <c r="D106" t="s">
        <v>96</v>
      </c>
      <c r="E106" t="s">
        <v>97</v>
      </c>
    </row>
    <row r="107" spans="1:5" ht="15" customHeight="1" x14ac:dyDescent="0.45">
      <c r="C107" s="58">
        <v>3000</v>
      </c>
      <c r="D107" s="58">
        <v>2000</v>
      </c>
      <c r="E107">
        <f>C107-D107</f>
        <v>1000</v>
      </c>
    </row>
    <row r="108" spans="1:5" ht="15" customHeight="1" x14ac:dyDescent="0.45">
      <c r="C108" s="58">
        <v>6000</v>
      </c>
      <c r="D108" s="58">
        <v>4500</v>
      </c>
      <c r="E108">
        <f t="shared" ref="E108:E109" si="10">C108-D108</f>
        <v>1500</v>
      </c>
    </row>
    <row r="109" spans="1:5" ht="15" customHeight="1" x14ac:dyDescent="0.45">
      <c r="C109" s="58">
        <v>4500</v>
      </c>
      <c r="D109" s="58">
        <v>3600</v>
      </c>
      <c r="E109">
        <f t="shared" si="10"/>
        <v>900</v>
      </c>
    </row>
    <row r="110" spans="1:5" ht="15" customHeight="1" x14ac:dyDescent="0.45">
      <c r="B110" t="s">
        <v>98</v>
      </c>
      <c r="E110">
        <f>SUM(E107:E109)</f>
        <v>3400</v>
      </c>
    </row>
    <row r="112" spans="1:5" ht="15" customHeight="1" x14ac:dyDescent="0.45">
      <c r="B112" t="s">
        <v>99</v>
      </c>
      <c r="E112" cm="1">
        <f t="array" ref="E112">SUMPRODUCT(C107:C109-D107:D109)</f>
        <v>3400</v>
      </c>
    </row>
    <row r="114" spans="1:7" ht="15" customHeight="1" x14ac:dyDescent="0.45">
      <c r="A114" s="14" t="s">
        <v>100</v>
      </c>
    </row>
    <row r="115" spans="1:7" ht="15" customHeight="1" x14ac:dyDescent="0.45">
      <c r="B115" s="62" t="s">
        <v>101</v>
      </c>
    </row>
    <row r="116" spans="1:7" ht="15" customHeight="1" x14ac:dyDescent="0.45">
      <c r="B116" s="62" t="s">
        <v>102</v>
      </c>
    </row>
    <row r="117" spans="1:7" ht="15" customHeight="1" x14ac:dyDescent="0.45">
      <c r="B117" s="62" t="s">
        <v>103</v>
      </c>
    </row>
    <row r="119" spans="1:7" ht="15" customHeight="1" x14ac:dyDescent="0.45">
      <c r="B119" t="s">
        <v>104</v>
      </c>
      <c r="D119" s="62" t="s">
        <v>28</v>
      </c>
      <c r="E119" s="62" t="s">
        <v>29</v>
      </c>
      <c r="F119" s="62" t="s">
        <v>30</v>
      </c>
    </row>
    <row r="120" spans="1:7" ht="15" customHeight="1" x14ac:dyDescent="0.45">
      <c r="B120" t="s">
        <v>105</v>
      </c>
      <c r="D120" s="58">
        <v>15</v>
      </c>
      <c r="E120" s="58">
        <v>10</v>
      </c>
      <c r="F120" s="62">
        <f>D120*E120</f>
        <v>150</v>
      </c>
      <c r="G120" s="62"/>
    </row>
    <row r="121" spans="1:7" ht="15" customHeight="1" x14ac:dyDescent="0.45">
      <c r="B121" t="s">
        <v>105</v>
      </c>
      <c r="D121" s="58">
        <v>16</v>
      </c>
      <c r="E121" s="58">
        <v>10</v>
      </c>
      <c r="F121" s="62">
        <f t="shared" ref="F121:F126" si="11">D121*E121</f>
        <v>160</v>
      </c>
      <c r="G121" s="62"/>
    </row>
    <row r="122" spans="1:7" ht="15" customHeight="1" x14ac:dyDescent="0.45">
      <c r="B122" t="s">
        <v>105</v>
      </c>
      <c r="D122" s="58">
        <v>10</v>
      </c>
      <c r="E122" s="58">
        <v>9</v>
      </c>
      <c r="F122" s="62">
        <f t="shared" si="11"/>
        <v>90</v>
      </c>
      <c r="G122" s="62"/>
    </row>
    <row r="123" spans="1:7" ht="15" customHeight="1" x14ac:dyDescent="0.45">
      <c r="B123" t="s">
        <v>106</v>
      </c>
      <c r="D123" s="58">
        <v>25</v>
      </c>
      <c r="E123" s="58">
        <v>10</v>
      </c>
      <c r="F123" s="62">
        <f t="shared" si="11"/>
        <v>250</v>
      </c>
      <c r="G123" s="62"/>
    </row>
    <row r="124" spans="1:7" ht="15" customHeight="1" x14ac:dyDescent="0.45">
      <c r="B124" t="s">
        <v>105</v>
      </c>
      <c r="D124" s="58">
        <v>5</v>
      </c>
      <c r="E124" s="58">
        <v>10</v>
      </c>
      <c r="F124" s="62">
        <f t="shared" si="11"/>
        <v>50</v>
      </c>
      <c r="G124" s="62"/>
    </row>
    <row r="125" spans="1:7" ht="15" customHeight="1" x14ac:dyDescent="0.45">
      <c r="B125" t="s">
        <v>106</v>
      </c>
      <c r="D125" s="58">
        <v>5</v>
      </c>
      <c r="E125" s="58">
        <v>11</v>
      </c>
      <c r="F125" s="62">
        <f t="shared" si="11"/>
        <v>55</v>
      </c>
      <c r="G125" s="62"/>
    </row>
    <row r="126" spans="1:7" ht="15" customHeight="1" x14ac:dyDescent="0.45">
      <c r="B126" t="s">
        <v>106</v>
      </c>
      <c r="D126" s="58">
        <v>38</v>
      </c>
      <c r="E126" s="58">
        <v>10</v>
      </c>
      <c r="F126" s="62">
        <f t="shared" si="11"/>
        <v>380</v>
      </c>
      <c r="G126" s="62"/>
    </row>
    <row r="128" spans="1:7" ht="15" customHeight="1" x14ac:dyDescent="0.45">
      <c r="B128" s="62" t="s">
        <v>107</v>
      </c>
      <c r="F128" s="62">
        <f>F120+F121+F122+F124</f>
        <v>450</v>
      </c>
      <c r="G128" s="62"/>
    </row>
    <row r="130" spans="1:7" ht="15" customHeight="1" x14ac:dyDescent="0.45">
      <c r="B130" s="62" t="s">
        <v>108</v>
      </c>
      <c r="F130" s="62" cm="1">
        <f t="array" ref="F130">SUMPRODUCT((B120:B126="Blue")*F120:F126)</f>
        <v>450</v>
      </c>
      <c r="G130" s="62"/>
    </row>
    <row r="131" spans="1:7" ht="15" customHeight="1" x14ac:dyDescent="0.45">
      <c r="B131" s="62" t="s">
        <v>109</v>
      </c>
      <c r="F131">
        <f>SUMIF(B120:B126,"Blue",F120:F126)</f>
        <v>450</v>
      </c>
    </row>
    <row r="133" spans="1:7" ht="15" customHeight="1" x14ac:dyDescent="0.45">
      <c r="A133" s="14" t="s">
        <v>110</v>
      </c>
    </row>
    <row r="134" spans="1:7" ht="15" customHeight="1" x14ac:dyDescent="0.45">
      <c r="B134" s="62" t="s">
        <v>111</v>
      </c>
    </row>
    <row r="135" spans="1:7" ht="15" customHeight="1" x14ac:dyDescent="0.45">
      <c r="B135" s="62" t="s">
        <v>102</v>
      </c>
    </row>
    <row r="136" spans="1:7" ht="15" customHeight="1" x14ac:dyDescent="0.45">
      <c r="B136" s="62" t="s">
        <v>112</v>
      </c>
    </row>
    <row r="138" spans="1:7" ht="15" customHeight="1" x14ac:dyDescent="0.45">
      <c r="B138" t="s">
        <v>104</v>
      </c>
      <c r="C138" t="s">
        <v>113</v>
      </c>
      <c r="D138" t="s">
        <v>28</v>
      </c>
      <c r="E138" t="s">
        <v>29</v>
      </c>
      <c r="F138" t="s">
        <v>30</v>
      </c>
    </row>
    <row r="139" spans="1:7" ht="15" customHeight="1" x14ac:dyDescent="0.45">
      <c r="B139" t="s">
        <v>105</v>
      </c>
      <c r="C139" t="s">
        <v>114</v>
      </c>
      <c r="D139" s="58">
        <v>15</v>
      </c>
      <c r="E139" s="58">
        <v>10</v>
      </c>
      <c r="F139">
        <f>D139*E139</f>
        <v>150</v>
      </c>
    </row>
    <row r="140" spans="1:7" ht="15" customHeight="1" x14ac:dyDescent="0.45">
      <c r="B140" t="s">
        <v>105</v>
      </c>
      <c r="C140" t="s">
        <v>114</v>
      </c>
      <c r="D140" s="58">
        <v>16</v>
      </c>
      <c r="E140" s="58">
        <v>10</v>
      </c>
      <c r="F140">
        <f t="shared" ref="F140:F145" si="12">D140*E140</f>
        <v>160</v>
      </c>
    </row>
    <row r="141" spans="1:7" ht="15" customHeight="1" x14ac:dyDescent="0.45">
      <c r="B141" t="s">
        <v>105</v>
      </c>
      <c r="C141" t="s">
        <v>115</v>
      </c>
      <c r="D141" s="58">
        <v>10</v>
      </c>
      <c r="E141" s="58">
        <v>9</v>
      </c>
      <c r="F141">
        <f t="shared" si="12"/>
        <v>90</v>
      </c>
    </row>
    <row r="142" spans="1:7" ht="15" customHeight="1" x14ac:dyDescent="0.45">
      <c r="B142" t="s">
        <v>106</v>
      </c>
      <c r="C142" t="s">
        <v>116</v>
      </c>
      <c r="D142" s="58">
        <v>25</v>
      </c>
      <c r="E142" s="58">
        <v>10</v>
      </c>
      <c r="F142">
        <f t="shared" si="12"/>
        <v>250</v>
      </c>
    </row>
    <row r="143" spans="1:7" ht="15" customHeight="1" x14ac:dyDescent="0.45">
      <c r="B143" t="s">
        <v>105</v>
      </c>
      <c r="C143" t="s">
        <v>116</v>
      </c>
      <c r="D143" s="58">
        <v>5</v>
      </c>
      <c r="E143" s="58">
        <v>10</v>
      </c>
      <c r="F143">
        <f t="shared" si="12"/>
        <v>50</v>
      </c>
    </row>
    <row r="144" spans="1:7" ht="15" customHeight="1" x14ac:dyDescent="0.45">
      <c r="B144" t="s">
        <v>106</v>
      </c>
      <c r="C144" s="62" t="s">
        <v>114</v>
      </c>
      <c r="D144" s="58">
        <v>5</v>
      </c>
      <c r="E144" s="58">
        <v>11</v>
      </c>
      <c r="F144">
        <f t="shared" si="12"/>
        <v>55</v>
      </c>
    </row>
    <row r="145" spans="1:6" ht="15" customHeight="1" x14ac:dyDescent="0.45">
      <c r="B145" t="s">
        <v>106</v>
      </c>
      <c r="C145" s="62" t="s">
        <v>115</v>
      </c>
      <c r="D145" s="58">
        <v>38</v>
      </c>
      <c r="E145" s="58">
        <v>10</v>
      </c>
      <c r="F145">
        <f t="shared" si="12"/>
        <v>380</v>
      </c>
    </row>
    <row r="147" spans="1:6" ht="15" customHeight="1" x14ac:dyDescent="0.45">
      <c r="B147" s="62" t="s">
        <v>117</v>
      </c>
      <c r="F147" s="62">
        <f>F139+F140</f>
        <v>310</v>
      </c>
    </row>
    <row r="149" spans="1:6" ht="15" customHeight="1" x14ac:dyDescent="0.45">
      <c r="B149" s="62" t="s">
        <v>118</v>
      </c>
      <c r="F149" s="62" cm="1">
        <f t="array" ref="F149">SUMPRODUCT((B139:B145="Blue")*(C139:C145="EMEA")*F139:F145)</f>
        <v>310</v>
      </c>
    </row>
    <row r="151" spans="1:6" ht="15" customHeight="1" x14ac:dyDescent="0.45">
      <c r="B151" s="62" t="s">
        <v>119</v>
      </c>
      <c r="F151">
        <f>SUMIFS(F139:F145,B139:B145,"Blue",C139:C145,"EMEA")</f>
        <v>310</v>
      </c>
    </row>
    <row r="153" spans="1:6" ht="15" customHeight="1" x14ac:dyDescent="0.45">
      <c r="A153" s="14" t="s">
        <v>120</v>
      </c>
    </row>
  </sheetData>
  <phoneticPr fontId="33" type="noConversion"/>
  <printOptions headings="1" gridLines="1"/>
  <pageMargins left="0.70866141732283472" right="0.70866141732283472" top="0.74803149606299213" bottom="0.35433070866141736" header="0.31496062992125984" footer="0.31496062992125984"/>
  <pageSetup paperSize="9" scale="79" fitToHeight="0" orientation="landscape" verticalDpi="1200" r:id="rId1"/>
  <headerFooter>
    <oddHeader xml:space="preserve">&amp;R&amp;10&amp;F 
&amp;A
</oddHeader>
    <oddFooter>&amp;L&amp;10© 2024&amp;C&amp;10Page &amp;P of &amp;N&amp;R&amp;G</oddFooter>
  </headerFooter>
  <rowBreaks count="1" manualBreakCount="1">
    <brk id="112" max="10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5bd16f8d6507afe7e306fc7be4b4bde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90e5ade8cfd7859786285f2bf7e31add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5CF36F-25FF-42B7-8AAD-DD00169DD49F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customXml/itemProps2.xml><?xml version="1.0" encoding="utf-8"?>
<ds:datastoreItem xmlns:ds="http://schemas.openxmlformats.org/officeDocument/2006/customXml" ds:itemID="{98D48EAA-7EC5-4C73-AAA5-3E35E8F522B5}"/>
</file>

<file path=customXml/itemProps3.xml><?xml version="1.0" encoding="utf-8"?>
<ds:datastoreItem xmlns:ds="http://schemas.openxmlformats.org/officeDocument/2006/customXml" ds:itemID="{251E3323-7C33-4D91-8F7D-4FC60811C8B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Welcome</vt:lpstr>
      <vt:lpstr>Info</vt:lpstr>
      <vt:lpstr>Workout</vt:lpstr>
      <vt:lpstr>Workout!Print_Area</vt:lpstr>
      <vt:lpstr>switch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Financial Edge</dc:creator>
  <cp:keywords/>
  <dc:description/>
  <cp:lastModifiedBy>Gerard Kelly</cp:lastModifiedBy>
  <cp:revision/>
  <dcterms:created xsi:type="dcterms:W3CDTF">2016-02-03T14:06:14Z</dcterms:created>
  <dcterms:modified xsi:type="dcterms:W3CDTF">2026-01-05T17:10:54Z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  <property fmtid="{D5CDD505-2E9C-101B-9397-08002B2CF9AE}" pid="3" name="MediaServiceImageTags">
    <vt:lpwstr/>
  </property>
</Properties>
</file>