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/>
  <mc:AlternateContent xmlns:mc="http://schemas.openxmlformats.org/markup-compatibility/2006">
    <mc:Choice Requires="x15">
      <x15ac:absPath xmlns:x15ac="http://schemas.microsoft.com/office/spreadsheetml/2010/11/ac" url="G:\My Drive\FE Materials Drive\5000 Company Valuation\5035 Trading Comps Pro Forma Adjustments\Classroom - Final\"/>
    </mc:Choice>
  </mc:AlternateContent>
  <xr:revisionPtr revIDLastSave="0" documentId="13_ncr:1_{37CFAAD0-5CCF-47B0-B273-E81DE6FF0B0E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Welcome" sheetId="1" r:id="rId1"/>
    <sheet name="Info" sheetId="6" r:id="rId2"/>
    <sheet name="Acquisitions" sheetId="9" r:id="rId3"/>
    <sheet name="Disposals" sheetId="10" r:id="rId4"/>
    <sheet name="Financing" sheetId="11" r:id="rId5"/>
  </sheets>
  <definedNames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"01/29/2016 15:32:18"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2">Acquisitions!$A$1:$K$177</definedName>
    <definedName name="_xlnm.Print_Area" localSheetId="3">Disposals!$A$1:$K$73</definedName>
    <definedName name="_xlnm.Print_Area" localSheetId="4">Financing!$A$1:$K$236</definedName>
  </definedNames>
  <calcPr calcId="191029" calcMode="autoNoTable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18" i="11" l="1"/>
  <c r="B217" i="11"/>
  <c r="B216" i="11"/>
  <c r="B215" i="11"/>
  <c r="B214" i="11"/>
  <c r="B213" i="11"/>
  <c r="B212" i="11"/>
  <c r="B211" i="11"/>
  <c r="C27" i="10" l="1"/>
  <c r="C23" i="10"/>
  <c r="C30" i="10" s="1"/>
  <c r="C19" i="10"/>
  <c r="C18" i="10"/>
  <c r="C14" i="10"/>
  <c r="E171" i="9"/>
  <c r="F171" i="9" s="1"/>
  <c r="D171" i="9"/>
  <c r="E170" i="9"/>
  <c r="D170" i="9"/>
  <c r="C171" i="9"/>
  <c r="C170" i="9"/>
  <c r="F76" i="9"/>
  <c r="C15" i="10" l="1"/>
  <c r="C20" i="10" s="1"/>
  <c r="F20" i="9" l="1"/>
  <c r="E20" i="9"/>
  <c r="D20" i="9"/>
  <c r="C20" i="9"/>
  <c r="D50" i="9"/>
  <c r="D53" i="9"/>
  <c r="D48" i="9"/>
  <c r="D55" i="9"/>
  <c r="D41" i="9"/>
  <c r="D39" i="9"/>
  <c r="C39" i="9" l="1"/>
  <c r="A7" i="1" l="1"/>
  <c r="C48" i="9" l="1"/>
  <c r="C50" i="9" s="1"/>
  <c r="C54" i="9" s="1"/>
  <c r="C41" i="9"/>
  <c r="C53" i="9" s="1"/>
  <c r="C55" i="9" l="1"/>
  <c r="A1" i="6" l="1"/>
</calcChain>
</file>

<file path=xl/sharedStrings.xml><?xml version="1.0" encoding="utf-8"?>
<sst xmlns="http://schemas.openxmlformats.org/spreadsheetml/2006/main" count="246" uniqueCount="185">
  <si>
    <t>Features</t>
  </si>
  <si>
    <t>◦</t>
  </si>
  <si>
    <t>Model Details</t>
  </si>
  <si>
    <t>Company name</t>
  </si>
  <si>
    <t>Date</t>
  </si>
  <si>
    <t>Currency</t>
  </si>
  <si>
    <t>Units</t>
  </si>
  <si>
    <t>Analyst Name</t>
  </si>
  <si>
    <t>Circular Switch</t>
  </si>
  <si>
    <t>Firstname Lastname</t>
  </si>
  <si>
    <t>This document is for training purposes only. Financial Edge accepts no responsibility or liability for any other purpose or usage.</t>
  </si>
  <si>
    <t>Formatting</t>
  </si>
  <si>
    <t>Input</t>
  </si>
  <si>
    <t>Hard coded</t>
  </si>
  <si>
    <t>Formulas</t>
  </si>
  <si>
    <t>Workout 1</t>
  </si>
  <si>
    <t>NA</t>
  </si>
  <si>
    <t>EV</t>
  </si>
  <si>
    <t>EV/EBITDA</t>
  </si>
  <si>
    <t>Workout 2</t>
  </si>
  <si>
    <t>Workout 3</t>
  </si>
  <si>
    <t>Workout 4</t>
  </si>
  <si>
    <t>Equity</t>
  </si>
  <si>
    <t>Equity value</t>
  </si>
  <si>
    <t>Enterprise value</t>
  </si>
  <si>
    <t>EBIT</t>
  </si>
  <si>
    <t>EBITDA</t>
  </si>
  <si>
    <t>Share price</t>
  </si>
  <si>
    <t>EV/EBIT</t>
  </si>
  <si>
    <t>Net debt</t>
  </si>
  <si>
    <t>Shares outstanding</t>
  </si>
  <si>
    <t>Market capitalization</t>
  </si>
  <si>
    <t>End</t>
  </si>
  <si>
    <t>Trading Comparables Valuation</t>
  </si>
  <si>
    <t>Sales</t>
  </si>
  <si>
    <t>Operating profit</t>
  </si>
  <si>
    <t>Depreciation and amortization</t>
  </si>
  <si>
    <t>Operating income</t>
  </si>
  <si>
    <t>COGS</t>
  </si>
  <si>
    <t>Gross profit</t>
  </si>
  <si>
    <t>Total debt</t>
  </si>
  <si>
    <t>Cash</t>
  </si>
  <si>
    <t>Revenues</t>
  </si>
  <si>
    <t>SG&amp;A costs</t>
  </si>
  <si>
    <t>Reported EBITDA</t>
  </si>
  <si>
    <t>Add half year of target EBITDA</t>
  </si>
  <si>
    <t>EV / Pro-forma EBITDA</t>
  </si>
  <si>
    <t>Pro-forma EBITDA</t>
  </si>
  <si>
    <t>LTM</t>
  </si>
  <si>
    <t>Target</t>
  </si>
  <si>
    <t>Combo</t>
  </si>
  <si>
    <t>Acquisitions</t>
  </si>
  <si>
    <t>Health Inc. has recently completed the acquisition of Target Co.</t>
  </si>
  <si>
    <t>Yr 1</t>
  </si>
  <si>
    <t>Yr 2</t>
  </si>
  <si>
    <t>Yr 3</t>
  </si>
  <si>
    <t>The following data is available. Please calculate the EBITDA multiples for Health Inc.</t>
  </si>
  <si>
    <t>Health Inc enterprise value</t>
  </si>
  <si>
    <t>What do you notice?</t>
  </si>
  <si>
    <t>Last reported</t>
  </si>
  <si>
    <t>financial year</t>
  </si>
  <si>
    <t>Health Inc. closed the acquisition halfway through the last reported financial year. Assume the acquisition had no seasonality in its numbers.</t>
  </si>
  <si>
    <t>Both companies have the same year end.</t>
  </si>
  <si>
    <t>Using the information below calculate Health Inc.'s pro-forma LTM EV/EBITDA multiple.</t>
  </si>
  <si>
    <t>You are updating your luxury products comps in May 2018.</t>
  </si>
  <si>
    <t>Tapestry share price on 11 May 2018 (analysis date)</t>
  </si>
  <si>
    <t>Fully diluted shares outstanding at the above price</t>
  </si>
  <si>
    <t>As reported in 10K and 10Q</t>
  </si>
  <si>
    <t>Net sales</t>
  </si>
  <si>
    <t>Depreciation &amp; amortization</t>
  </si>
  <si>
    <t>FYE</t>
  </si>
  <si>
    <t>Restructuring charge in SG&amp;A</t>
  </si>
  <si>
    <t>Net debt as per latest 10Q</t>
  </si>
  <si>
    <t>What do you notice from the financials above?</t>
  </si>
  <si>
    <t>Tapestry's latest fiscal year end is 1 July 2017</t>
  </si>
  <si>
    <t>in the bond prospectus.</t>
  </si>
  <si>
    <t>You further review the notes to Tapestry's accounts and find the following information in the notes.</t>
  </si>
  <si>
    <t>CY+1</t>
  </si>
  <si>
    <t>9 months to</t>
  </si>
  <si>
    <t>Enterprise Value</t>
  </si>
  <si>
    <t>You have been asked to calculate the LTM and CY+1 EBITDA multiples of Tapestry following the publication of the most recent 10Q.</t>
  </si>
  <si>
    <t>Proforma FY 2017 results</t>
  </si>
  <si>
    <t>Using the bond document information, we can gross up for 12 months</t>
  </si>
  <si>
    <t>Implied D&amp;A</t>
  </si>
  <si>
    <t>12 months to</t>
  </si>
  <si>
    <t>Proforma sales given in the latest 10Q</t>
  </si>
  <si>
    <t>Operating income margin</t>
  </si>
  <si>
    <t>Assumed operating margin from bond documentation</t>
  </si>
  <si>
    <t>Implied operating income</t>
  </si>
  <si>
    <t>Implied EBITDA</t>
  </si>
  <si>
    <t>Step 2 - Proforma quarterly results</t>
  </si>
  <si>
    <t>LTM to</t>
  </si>
  <si>
    <t>Step 3 - Recalculate LTM multiple</t>
  </si>
  <si>
    <t>LTM EBITDA multiple</t>
  </si>
  <si>
    <t>CY+1 (2018) multiple</t>
  </si>
  <si>
    <t>Disposals</t>
  </si>
  <si>
    <t>Net income continuing operations</t>
  </si>
  <si>
    <t>Assets</t>
  </si>
  <si>
    <t>Cash &amp; short term investments</t>
  </si>
  <si>
    <t>Assets held for sale</t>
  </si>
  <si>
    <t>LT operating assets</t>
  </si>
  <si>
    <t>LT financial assets</t>
  </si>
  <si>
    <t>Total assets</t>
  </si>
  <si>
    <t>ST financial liabilities</t>
  </si>
  <si>
    <t>ST operating assets</t>
  </si>
  <si>
    <t>Liabilities held for sale</t>
  </si>
  <si>
    <t>LT financial liabilities</t>
  </si>
  <si>
    <t>LT operating liabilities</t>
  </si>
  <si>
    <t>Total liabilities &amp; equity</t>
  </si>
  <si>
    <t>Fully diluted shares at current share price</t>
  </si>
  <si>
    <t>Premier Inc has the following financials. Please calculate the EBIT multiple.</t>
  </si>
  <si>
    <t>Non operating assets</t>
  </si>
  <si>
    <t>Net assets held for sale</t>
  </si>
  <si>
    <t>Your senior banker asks you to review the multiple of question 1 as Premier Inc is clearly considering the sale of a business.</t>
  </si>
  <si>
    <t>What numbers would you investigate further?</t>
  </si>
  <si>
    <t>Answer</t>
  </si>
  <si>
    <t>1. Identify if EBIT stated only represents the earning of continuing operations.</t>
  </si>
  <si>
    <t>2. Net assets held for sale - this is a book value and the potential market value could be substantially different.</t>
  </si>
  <si>
    <t>After digging through the financials of Premier Inc. you find the following information in the notes:</t>
  </si>
  <si>
    <t>EBIT of discontinued operations included in consolidated EBIT</t>
  </si>
  <si>
    <t>The discontinued operations relate to the sale of MDL Inc.</t>
  </si>
  <si>
    <t>On 7 July in the prior year the Group sold 24.8% of MDL to ABP for a total amount of USD 10.4bn.</t>
  </si>
  <si>
    <t>Noncontrolling interest</t>
  </si>
  <si>
    <t>The agreement further included the option for ABP to acquire Premier's remaining shareholding</t>
  </si>
  <si>
    <t>183.5 million shares.</t>
  </si>
  <si>
    <t>EBIT adjusted for discontinued operations</t>
  </si>
  <si>
    <t>Assets held for sale - market value</t>
  </si>
  <si>
    <t>Non controlling interest</t>
  </si>
  <si>
    <t>This resulted in the creation of the entire noncontrolling interest.</t>
  </si>
  <si>
    <t>EV/EBIT proforma</t>
  </si>
  <si>
    <t>All financials are in USD million except for share information.</t>
  </si>
  <si>
    <t>Financing</t>
  </si>
  <si>
    <t>Share price on 25 Feb 2021</t>
  </si>
  <si>
    <t>from the data below.</t>
  </si>
  <si>
    <t>Long term obligations</t>
  </si>
  <si>
    <t>Current portion of long term obligations</t>
  </si>
  <si>
    <t>Redeemable noncontrolling interest</t>
  </si>
  <si>
    <t>The 10K of American Tower Corp has just been published. Please calculate the EV/EBITDA multiple</t>
  </si>
  <si>
    <t>D&amp;A</t>
  </si>
  <si>
    <t>Ignore any impact from options. Treat operating leases as financial obligations.</t>
  </si>
  <si>
    <t>Long term obligations are all interest bearing and include finance leases.</t>
  </si>
  <si>
    <t>Operating lease expense</t>
  </si>
  <si>
    <t>Please proforma your financials for the transaction. Assume that adjusted EBITDA is pre operating lease expense.</t>
  </si>
  <si>
    <t>EV from workout 1</t>
  </si>
  <si>
    <t>Acquisition of Telxius</t>
  </si>
  <si>
    <t>EBITDA from workout 1</t>
  </si>
  <si>
    <t>Telxius Group</t>
  </si>
  <si>
    <t>Proforma EBITDA</t>
  </si>
  <si>
    <t>Proforma EV</t>
  </si>
  <si>
    <t>Proforma EV/EBITDA multiple</t>
  </si>
  <si>
    <t>Following your work on American Tower you have put the company on your watch list for updates.</t>
  </si>
  <si>
    <t>Please recalculate your Enterprise Value assuming that the deal terms are the same.</t>
  </si>
  <si>
    <t xml:space="preserve">The share price of American Tower on May 4 was </t>
  </si>
  <si>
    <t>Pre offer share price</t>
  </si>
  <si>
    <t>Assume that the overallotment option was exercised.</t>
  </si>
  <si>
    <t>Discount</t>
  </si>
  <si>
    <t>Offer price</t>
  </si>
  <si>
    <t>Assume a 2% discount to the closing price on May 4.</t>
  </si>
  <si>
    <t>Proceeds raised</t>
  </si>
  <si>
    <t>No of shares</t>
  </si>
  <si>
    <t>Proceeds</t>
  </si>
  <si>
    <t>Ignore any dilution from share options.</t>
  </si>
  <si>
    <t>Existing number of shares</t>
  </si>
  <si>
    <t>New shares from offering</t>
  </si>
  <si>
    <t>Total proforma shares</t>
  </si>
  <si>
    <t>Acquisition debt</t>
  </si>
  <si>
    <t>Proforma Enterprise Value</t>
  </si>
  <si>
    <t>One day later, the issue is priced and American Tower announces the following:</t>
  </si>
  <si>
    <t>What is the change to the acquisition debt, assuming the greenshoe exercise?</t>
  </si>
  <si>
    <t xml:space="preserve">Financing </t>
  </si>
  <si>
    <t>As Tapestry issued debt in connection with the transaction, the following proforma financial information is given</t>
  </si>
  <si>
    <t>Step 1 - proforma FY 2017 results</t>
  </si>
  <si>
    <t>Proforma combined sales</t>
  </si>
  <si>
    <t>Implied proforma EBITDA</t>
  </si>
  <si>
    <t>Proforma combined operating income</t>
  </si>
  <si>
    <t>No further information is available. Consider how to calculate a proforma LTM multiple.</t>
  </si>
  <si>
    <t>D&amp;A/sales pre acquisition margin</t>
  </si>
  <si>
    <t>Implied D&amp;A based on bond document margin</t>
  </si>
  <si>
    <t>in MDL at a price of $181 per share. On 4 Jan, ABP exercised its option to acquire the remaining</t>
  </si>
  <si>
    <t>After checking your numbers, press runs and the 10K, you note that the company discloses subsequent events  at the end of the 10K.</t>
  </si>
  <si>
    <t>Current portion of operating lease liability</t>
  </si>
  <si>
    <t>Long term operating lease</t>
  </si>
  <si>
    <t>Accrued interest</t>
  </si>
  <si>
    <t>In Telefonica's annual report you find the following information. Assume an exchange rate of 0.8200.</t>
  </si>
  <si>
    <t>Trading Comps Pro Forma Adjustments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</si>
</sst>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(&quot;£&quot;* #,##0_);_(&quot;£&quot;* \(#,##0\);_(&quot;£&quot;* &quot;-&quot;_);_(@_)"/>
    <numFmt numFmtId="165" formatCode="_(* #,##0_);_(* \(#,##0\);_(* &quot;-&quot;_);_(@_)"/>
    <numFmt numFmtId="166" formatCode="_(&quot;£&quot;* #,##0.00_);_(&quot;£&quot;* \(#,##0.00\);_(&quot;£&quot;* &quot;-&quot;??_);_(@_)"/>
    <numFmt numFmtId="167" formatCode="_(* #,##0.00_);_(* \(#,##0.00\);_(* &quot;-&quot;??_);_(@_)"/>
    <numFmt numFmtId="168" formatCode="[$-409]d\-mmm\-yy;@"/>
    <numFmt numFmtId="169" formatCode="0.0"/>
    <numFmt numFmtId="170" formatCode="#,##0.0_);\(#,##0.0\)\,0.0_);@_)"/>
    <numFmt numFmtId="171" formatCode="#,##0.0\ \x_);\(#,##0.0\ \x\);"/>
    <numFmt numFmtId="172" formatCode="0.0%_);\(0.0%\)"/>
    <numFmt numFmtId="173" formatCode=";;;"/>
    <numFmt numFmtId="174" formatCode="#,##0.0_);\(#,##0.0\);0.0_);@_)"/>
    <numFmt numFmtId="175" formatCode="#,##0.00_);\(#,##0.00\);0.00_);@_)"/>
    <numFmt numFmtId="176" formatCode="0.0%"/>
    <numFmt numFmtId="177" formatCode="0.0%_);\(0.0%\);0.0%_);@_)"/>
  </numFmts>
  <fonts count="34" x14ac:knownFonts="1">
    <font>
      <sz val="11"/>
      <color theme="1" tint="0.2499465926084170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85393"/>
      <name val="Calibri"/>
      <family val="2"/>
      <scheme val="minor"/>
    </font>
    <font>
      <b/>
      <sz val="12"/>
      <color rgb="FF163260"/>
      <name val="Calibri"/>
      <family val="2"/>
      <scheme val="minor"/>
    </font>
    <font>
      <sz val="10"/>
      <color rgb="FF085393"/>
      <name val="Calibri"/>
      <family val="2"/>
      <scheme val="minor"/>
    </font>
    <font>
      <u/>
      <sz val="11"/>
      <color rgb="FF085393"/>
      <name val="Calibri"/>
      <family val="2"/>
      <scheme val="minor"/>
    </font>
    <font>
      <u/>
      <sz val="14"/>
      <color rgb="FF085393"/>
      <name val="Calibri"/>
      <family val="2"/>
      <scheme val="minor"/>
    </font>
    <font>
      <sz val="16"/>
      <color theme="0"/>
      <name val="Calibri Light"/>
      <family val="2"/>
      <scheme val="maj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8"/>
      <color rgb="FF006100"/>
      <name val="Calibri"/>
      <family val="2"/>
      <scheme val="minor"/>
    </font>
    <font>
      <sz val="18"/>
      <color rgb="FF9C0006"/>
      <name val="Calibri"/>
      <family val="2"/>
      <scheme val="minor"/>
    </font>
    <font>
      <sz val="18"/>
      <color rgb="FF9C6500"/>
      <name val="Calibri"/>
      <family val="2"/>
      <scheme val="minor"/>
    </font>
    <font>
      <sz val="18"/>
      <color rgb="FF3F3F76"/>
      <name val="Calibri"/>
      <family val="2"/>
      <scheme val="minor"/>
    </font>
    <font>
      <b/>
      <sz val="18"/>
      <color rgb="FF3F3F3F"/>
      <name val="Calibri"/>
      <family val="2"/>
      <scheme val="minor"/>
    </font>
    <font>
      <b/>
      <sz val="18"/>
      <color rgb="FFFA7D00"/>
      <name val="Calibri"/>
      <family val="2"/>
      <scheme val="minor"/>
    </font>
    <font>
      <sz val="18"/>
      <color rgb="FFFA7D00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8"/>
      <color rgb="FFFF0000"/>
      <name val="Calibri"/>
      <family val="2"/>
      <scheme val="minor"/>
    </font>
    <font>
      <i/>
      <sz val="18"/>
      <color rgb="FF7F7F7F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sz val="9"/>
      <color rgb="FF085393"/>
      <name val="Calibri"/>
      <family val="2"/>
      <scheme val="minor"/>
    </font>
    <font>
      <sz val="22"/>
      <color theme="0"/>
      <name val="Calibri Light"/>
      <family val="2"/>
      <scheme val="major"/>
    </font>
    <font>
      <b/>
      <sz val="11"/>
      <color rgb="FF085393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163260"/>
        <bgColor indexed="64"/>
      </patternFill>
    </fill>
    <fill>
      <patternFill patternType="solid">
        <fgColor rgb="FF0853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0F8FE"/>
        <bgColor indexed="64"/>
      </patternFill>
    </fill>
    <fill>
      <patternFill patternType="solid">
        <fgColor theme="7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medium">
        <color theme="0" tint="-0.149998474074526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BDEFB"/>
      </left>
      <right style="thin">
        <color rgb="FFBBDEFB"/>
      </right>
      <top style="thin">
        <color rgb="FFBBDEFB"/>
      </top>
      <bottom style="thin">
        <color rgb="FFBBDEFB"/>
      </bottom>
      <diagonal/>
    </border>
    <border>
      <left/>
      <right/>
      <top/>
      <bottom style="medium">
        <color theme="0" tint="-0.14996795556505021"/>
      </bottom>
      <diagonal/>
    </border>
  </borders>
  <cellStyleXfs count="65">
    <xf numFmtId="174" fontId="0" fillId="0" borderId="0"/>
    <xf numFmtId="0" fontId="6" fillId="0" borderId="0" applyNumberFormat="0" applyFill="0" applyBorder="0" applyAlignment="0" applyProtection="0"/>
    <xf numFmtId="167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3" fillId="0" borderId="0" applyNumberFormat="0" applyFill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0" applyNumberFormat="0" applyBorder="0" applyAlignment="0" applyProtection="0"/>
    <xf numFmtId="0" fontId="17" fillId="9" borderId="5" applyNumberFormat="0" applyAlignment="0" applyProtection="0"/>
    <xf numFmtId="0" fontId="18" fillId="10" borderId="6" applyNumberFormat="0" applyAlignment="0" applyProtection="0"/>
    <xf numFmtId="0" fontId="19" fillId="10" borderId="5" applyNumberFormat="0" applyAlignment="0" applyProtection="0"/>
    <xf numFmtId="0" fontId="20" fillId="0" borderId="7" applyNumberFormat="0" applyFill="0" applyAlignment="0" applyProtection="0"/>
    <xf numFmtId="0" fontId="21" fillId="11" borderId="8" applyNumberFormat="0" applyAlignment="0" applyProtection="0"/>
    <xf numFmtId="0" fontId="22" fillId="0" borderId="0" applyNumberFormat="0" applyFill="0" applyBorder="0" applyAlignment="0" applyProtection="0"/>
    <xf numFmtId="0" fontId="9" fillId="12" borderId="9" applyNumberFormat="0" applyFont="0" applyAlignment="0" applyProtection="0"/>
    <xf numFmtId="0" fontId="23" fillId="0" borderId="0" applyNumberFormat="0" applyFill="0" applyBorder="0" applyAlignment="0" applyProtection="0"/>
    <xf numFmtId="0" fontId="24" fillId="0" borderId="10" applyNumberFormat="0" applyFill="0" applyAlignment="0" applyProtection="0"/>
    <xf numFmtId="0" fontId="25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2" borderId="0" applyNumberFormat="0" applyBorder="0" applyAlignment="0" applyProtection="0"/>
    <xf numFmtId="0" fontId="25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25" fillId="36" borderId="0" applyNumberFormat="0" applyBorder="0" applyAlignment="0" applyProtection="0"/>
    <xf numFmtId="0" fontId="32" fillId="2" borderId="0" applyNumberFormat="0">
      <alignment horizontal="left"/>
    </xf>
    <xf numFmtId="0" fontId="8" fillId="3" borderId="0" applyNumberFormat="0" applyAlignment="0">
      <alignment horizontal="left"/>
    </xf>
    <xf numFmtId="0" fontId="4" fillId="0" borderId="0" applyNumberFormat="0" applyFill="0" applyBorder="0">
      <alignment horizontal="left" vertical="center"/>
    </xf>
    <xf numFmtId="0" fontId="2" fillId="5" borderId="0" applyNumberFormat="0" applyFont="0" applyAlignment="0" applyProtection="0">
      <alignment vertical="top"/>
    </xf>
    <xf numFmtId="168" fontId="28" fillId="3" borderId="0">
      <alignment horizontal="center"/>
    </xf>
    <xf numFmtId="170" fontId="27" fillId="2" borderId="0">
      <alignment horizontal="center"/>
    </xf>
    <xf numFmtId="170" fontId="3" fillId="0" borderId="0">
      <alignment vertical="top"/>
    </xf>
    <xf numFmtId="168" fontId="29" fillId="0" borderId="0" applyFont="0" applyFill="0" applyBorder="0" applyAlignment="0" applyProtection="0"/>
    <xf numFmtId="171" fontId="9" fillId="0" borderId="0" applyFont="0" applyFill="0" applyBorder="0" applyAlignment="0" applyProtection="0"/>
    <xf numFmtId="172" fontId="29" fillId="2" borderId="0" applyFont="0" applyFill="0" applyBorder="0" applyAlignment="0" applyProtection="0"/>
    <xf numFmtId="170" fontId="30" fillId="2" borderId="0" applyNumberFormat="0" applyFill="0" applyBorder="0" applyAlignment="0" applyProtection="0"/>
    <xf numFmtId="170" fontId="31" fillId="0" borderId="0" applyNumberFormat="0" applyFill="0" applyBorder="0" applyAlignment="0">
      <alignment vertical="top"/>
    </xf>
    <xf numFmtId="173" fontId="29" fillId="2" borderId="0" applyFont="0" applyFill="0" applyBorder="0" applyAlignment="0" applyProtection="0"/>
    <xf numFmtId="171" fontId="30" fillId="37" borderId="11" applyNumberFormat="0">
      <protection locked="0"/>
    </xf>
    <xf numFmtId="0" fontId="2" fillId="5" borderId="12" applyFont="0" applyAlignment="0" applyProtection="0">
      <alignment vertical="top"/>
    </xf>
    <xf numFmtId="170" fontId="32" fillId="3" borderId="0" applyNumberFormat="0" applyBorder="0">
      <alignment horizontal="center" vertical="top"/>
    </xf>
    <xf numFmtId="170" fontId="3" fillId="38" borderId="0" applyNumberFormat="0" applyFont="0" applyBorder="0" applyAlignment="0" applyProtection="0">
      <alignment vertical="top"/>
    </xf>
  </cellStyleXfs>
  <cellXfs count="102">
    <xf numFmtId="174" fontId="0" fillId="0" borderId="0" xfId="0"/>
    <xf numFmtId="174" fontId="2" fillId="5" borderId="0" xfId="0" applyFont="1" applyFill="1" applyBorder="1"/>
    <xf numFmtId="174" fontId="2" fillId="4" borderId="0" xfId="0" applyFont="1" applyFill="1" applyBorder="1"/>
    <xf numFmtId="174" fontId="2" fillId="5" borderId="0" xfId="0" applyFont="1" applyFill="1" applyBorder="1" applyAlignment="1">
      <alignment vertical="top" wrapText="1"/>
    </xf>
    <xf numFmtId="174" fontId="2" fillId="5" borderId="1" xfId="0" applyFont="1" applyFill="1" applyBorder="1" applyAlignment="1">
      <alignment vertical="top"/>
    </xf>
    <xf numFmtId="170" fontId="32" fillId="2" borderId="0" xfId="48" applyNumberFormat="1">
      <alignment horizontal="left"/>
    </xf>
    <xf numFmtId="174" fontId="25" fillId="2" borderId="0" xfId="0" applyFont="1" applyFill="1" applyBorder="1" applyAlignment="1"/>
    <xf numFmtId="174" fontId="26" fillId="3" borderId="0" xfId="0" applyFont="1" applyFill="1" applyBorder="1" applyAlignment="1"/>
    <xf numFmtId="174" fontId="3" fillId="5" borderId="0" xfId="0" applyFont="1" applyFill="1" applyBorder="1" applyAlignment="1">
      <alignment horizontal="center" vertical="top"/>
    </xf>
    <xf numFmtId="174" fontId="3" fillId="5" borderId="0" xfId="0" applyFont="1" applyFill="1" applyBorder="1" applyAlignment="1">
      <alignment vertical="top"/>
    </xf>
    <xf numFmtId="174" fontId="25" fillId="2" borderId="0" xfId="0" applyFont="1" applyFill="1" applyBorder="1" applyAlignment="1">
      <alignment vertical="center"/>
    </xf>
    <xf numFmtId="168" fontId="28" fillId="3" borderId="0" xfId="52">
      <alignment horizontal="center"/>
    </xf>
    <xf numFmtId="170" fontId="27" fillId="2" borderId="0" xfId="53">
      <alignment horizontal="center"/>
    </xf>
    <xf numFmtId="170" fontId="32" fillId="2" borderId="0" xfId="48" applyNumberFormat="1" applyAlignment="1"/>
    <xf numFmtId="170" fontId="8" fillId="3" borderId="0" xfId="49" applyNumberFormat="1" applyAlignment="1"/>
    <xf numFmtId="170" fontId="4" fillId="0" borderId="0" xfId="50" applyNumberFormat="1">
      <alignment horizontal="left" vertical="center"/>
    </xf>
    <xf numFmtId="170" fontId="3" fillId="0" borderId="0" xfId="54">
      <alignment vertical="top"/>
    </xf>
    <xf numFmtId="174" fontId="2" fillId="5" borderId="0" xfId="0" applyFont="1" applyFill="1" applyBorder="1" applyAlignment="1">
      <alignment horizontal="left" vertical="top"/>
    </xf>
    <xf numFmtId="174" fontId="2" fillId="5" borderId="0" xfId="0" applyFont="1" applyFill="1" applyBorder="1" applyAlignment="1">
      <alignment vertical="top"/>
    </xf>
    <xf numFmtId="174" fontId="2" fillId="0" borderId="0" xfId="0" applyFont="1" applyFill="1" applyBorder="1" applyAlignment="1">
      <alignment vertical="top" wrapText="1"/>
    </xf>
    <xf numFmtId="174" fontId="3" fillId="0" borderId="0" xfId="0" applyFont="1" applyFill="1" applyBorder="1" applyAlignment="1">
      <alignment vertical="top"/>
    </xf>
    <xf numFmtId="174" fontId="2" fillId="0" borderId="0" xfId="0" applyFont="1" applyFill="1" applyBorder="1" applyAlignment="1">
      <alignment horizontal="left" wrapText="1"/>
    </xf>
    <xf numFmtId="174" fontId="2" fillId="0" borderId="0" xfId="0" applyFont="1" applyFill="1" applyBorder="1" applyAlignment="1">
      <alignment vertical="top"/>
    </xf>
    <xf numFmtId="174" fontId="2" fillId="0" borderId="0" xfId="0" applyFont="1" applyFill="1" applyBorder="1"/>
    <xf numFmtId="174" fontId="4" fillId="0" borderId="0" xfId="0" applyFont="1" applyFill="1" applyBorder="1" applyAlignment="1">
      <alignment vertical="center"/>
    </xf>
    <xf numFmtId="174" fontId="5" fillId="0" borderId="0" xfId="0" applyFont="1" applyFill="1" applyBorder="1" applyAlignment="1">
      <alignment vertical="center" wrapText="1"/>
    </xf>
    <xf numFmtId="174" fontId="2" fillId="0" borderId="0" xfId="0" applyFont="1" applyFill="1" applyBorder="1" applyAlignment="1">
      <alignment horizontal="left" vertical="top"/>
    </xf>
    <xf numFmtId="174" fontId="3" fillId="0" borderId="0" xfId="0" applyFont="1" applyFill="1" applyBorder="1" applyAlignment="1">
      <alignment horizontal="center" vertical="top"/>
    </xf>
    <xf numFmtId="174" fontId="7" fillId="0" borderId="0" xfId="0" applyFont="1" applyFill="1" applyBorder="1" applyAlignment="1">
      <alignment vertical="center" wrapText="1"/>
    </xf>
    <xf numFmtId="168" fontId="2" fillId="0" borderId="0" xfId="0" applyNumberFormat="1" applyFont="1" applyFill="1" applyBorder="1" applyAlignment="1">
      <alignment horizontal="left"/>
    </xf>
    <xf numFmtId="174" fontId="2" fillId="0" borderId="0" xfId="0" applyFont="1" applyFill="1" applyBorder="1" applyAlignment="1">
      <alignment horizontal="left"/>
    </xf>
    <xf numFmtId="169" fontId="2" fillId="0" borderId="0" xfId="0" applyNumberFormat="1" applyFont="1" applyFill="1" applyBorder="1" applyAlignment="1">
      <alignment horizontal="left"/>
    </xf>
    <xf numFmtId="174" fontId="0" fillId="0" borderId="0" xfId="0" applyFill="1"/>
    <xf numFmtId="174" fontId="3" fillId="0" borderId="0" xfId="0" applyFont="1" applyFill="1" applyBorder="1" applyAlignment="1">
      <alignment horizontal="left" vertical="top"/>
    </xf>
    <xf numFmtId="174" fontId="3" fillId="0" borderId="0" xfId="0" applyFont="1" applyFill="1" applyBorder="1"/>
    <xf numFmtId="174" fontId="0" fillId="0" borderId="0" xfId="0" applyFill="1" applyBorder="1"/>
    <xf numFmtId="174" fontId="25" fillId="0" borderId="0" xfId="0" applyFont="1" applyFill="1" applyBorder="1" applyAlignment="1"/>
    <xf numFmtId="174" fontId="26" fillId="0" borderId="0" xfId="0" applyFont="1" applyFill="1" applyBorder="1" applyAlignment="1"/>
    <xf numFmtId="170" fontId="30" fillId="0" borderId="0" xfId="58" applyFill="1" applyBorder="1" applyAlignment="1">
      <alignment vertical="top"/>
    </xf>
    <xf numFmtId="170" fontId="2" fillId="5" borderId="0" xfId="51" applyNumberFormat="1" applyFont="1" applyBorder="1" applyAlignment="1">
      <alignment horizontal="left" vertical="top"/>
    </xf>
    <xf numFmtId="170" fontId="3" fillId="5" borderId="0" xfId="51" applyNumberFormat="1" applyFont="1" applyBorder="1" applyAlignment="1">
      <alignment horizontal="center" vertical="top"/>
    </xf>
    <xf numFmtId="170" fontId="2" fillId="5" borderId="0" xfId="51" applyNumberFormat="1" applyFont="1" applyBorder="1" applyAlignment="1"/>
    <xf numFmtId="170" fontId="5" fillId="5" borderId="0" xfId="51" applyNumberFormat="1" applyFont="1" applyBorder="1" applyAlignment="1">
      <alignment vertical="center" wrapText="1"/>
    </xf>
    <xf numFmtId="170" fontId="2" fillId="5" borderId="0" xfId="51" applyNumberFormat="1" applyFont="1" applyAlignment="1">
      <alignment vertical="top"/>
    </xf>
    <xf numFmtId="170" fontId="2" fillId="5" borderId="0" xfId="51" applyNumberFormat="1" applyFont="1" applyAlignment="1"/>
    <xf numFmtId="170" fontId="5" fillId="5" borderId="0" xfId="51" applyNumberFormat="1" applyFont="1" applyAlignment="1">
      <alignment vertical="center" wrapText="1"/>
    </xf>
    <xf numFmtId="0" fontId="2" fillId="5" borderId="12" xfId="62" applyFont="1" applyAlignment="1">
      <alignment vertical="top"/>
    </xf>
    <xf numFmtId="0" fontId="3" fillId="5" borderId="12" xfId="62" applyFont="1" applyAlignment="1">
      <alignment horizontal="center" vertical="top"/>
    </xf>
    <xf numFmtId="0" fontId="2" fillId="5" borderId="12" xfId="62" applyFont="1" applyAlignment="1"/>
    <xf numFmtId="0" fontId="5" fillId="5" borderId="12" xfId="62" applyFont="1" applyAlignment="1">
      <alignment vertical="center" wrapText="1"/>
    </xf>
    <xf numFmtId="174" fontId="25" fillId="0" borderId="0" xfId="0" applyFont="1" applyFill="1" applyBorder="1" applyAlignment="1">
      <alignment vertical="center"/>
    </xf>
    <xf numFmtId="170" fontId="7" fillId="5" borderId="0" xfId="51" applyNumberFormat="1" applyFont="1" applyAlignment="1">
      <alignment vertical="center" wrapText="1"/>
    </xf>
    <xf numFmtId="0" fontId="3" fillId="5" borderId="12" xfId="62" applyFont="1" applyAlignment="1"/>
    <xf numFmtId="0" fontId="2" fillId="5" borderId="12" xfId="62" applyFont="1" applyAlignment="1">
      <alignment horizontal="left"/>
    </xf>
    <xf numFmtId="0" fontId="7" fillId="5" borderId="12" xfId="62" applyFont="1" applyAlignment="1">
      <alignment horizontal="center" vertical="center" wrapText="1"/>
    </xf>
    <xf numFmtId="0" fontId="7" fillId="5" borderId="12" xfId="62" applyFont="1" applyAlignment="1">
      <alignment vertical="center" wrapText="1"/>
    </xf>
    <xf numFmtId="170" fontId="30" fillId="37" borderId="11" xfId="61" applyNumberFormat="1">
      <protection locked="0"/>
    </xf>
    <xf numFmtId="170" fontId="2" fillId="0" borderId="0" xfId="51" applyNumberFormat="1" applyFont="1" applyFill="1" applyAlignment="1"/>
    <xf numFmtId="0" fontId="2" fillId="0" borderId="0" xfId="62" applyFont="1" applyFill="1" applyBorder="1" applyAlignment="1"/>
    <xf numFmtId="174" fontId="0" fillId="5" borderId="0" xfId="51" applyNumberFormat="1" applyFont="1" applyAlignment="1"/>
    <xf numFmtId="174" fontId="2" fillId="5" borderId="0" xfId="51" applyNumberFormat="1" applyFont="1" applyAlignment="1">
      <alignment vertical="top"/>
    </xf>
    <xf numFmtId="0" fontId="0" fillId="5" borderId="12" xfId="62" applyFont="1" applyAlignment="1"/>
    <xf numFmtId="174" fontId="4" fillId="5" borderId="0" xfId="51" applyNumberFormat="1" applyFont="1" applyAlignment="1">
      <alignment vertical="center"/>
    </xf>
    <xf numFmtId="0" fontId="3" fillId="5" borderId="12" xfId="62" applyFont="1" applyAlignment="1">
      <alignment horizontal="left" vertical="top"/>
    </xf>
    <xf numFmtId="174" fontId="30" fillId="0" borderId="0" xfId="58" applyNumberFormat="1" applyFill="1"/>
    <xf numFmtId="175" fontId="30" fillId="0" borderId="0" xfId="58" applyNumberFormat="1" applyFill="1"/>
    <xf numFmtId="175" fontId="0" fillId="0" borderId="0" xfId="0" applyNumberFormat="1"/>
    <xf numFmtId="171" fontId="30" fillId="0" borderId="0" xfId="56" applyFont="1" applyFill="1"/>
    <xf numFmtId="172" fontId="30" fillId="0" borderId="0" xfId="57" applyFont="1" applyFill="1"/>
    <xf numFmtId="171" fontId="0" fillId="0" borderId="0" xfId="56" applyFont="1"/>
    <xf numFmtId="9" fontId="0" fillId="0" borderId="0" xfId="0" applyNumberFormat="1"/>
    <xf numFmtId="176" fontId="0" fillId="0" borderId="0" xfId="0" applyNumberFormat="1"/>
    <xf numFmtId="170" fontId="33" fillId="0" borderId="0" xfId="54" applyFont="1">
      <alignment vertical="top"/>
    </xf>
    <xf numFmtId="174" fontId="0" fillId="0" borderId="0" xfId="0" applyNumberFormat="1"/>
    <xf numFmtId="174" fontId="3" fillId="0" borderId="0" xfId="59" applyNumberFormat="1" applyFont="1" applyAlignment="1">
      <alignment horizontal="center"/>
    </xf>
    <xf numFmtId="168" fontId="0" fillId="0" borderId="0" xfId="55" applyFont="1"/>
    <xf numFmtId="174" fontId="3" fillId="0" borderId="0" xfId="59" quotePrefix="1" applyNumberFormat="1" applyFont="1" applyAlignment="1">
      <alignment horizontal="center"/>
    </xf>
    <xf numFmtId="174" fontId="0" fillId="0" borderId="0" xfId="0" applyAlignment="1">
      <alignment horizontal="center"/>
    </xf>
    <xf numFmtId="174" fontId="0" fillId="0" borderId="0" xfId="0" applyAlignment="1">
      <alignment horizontal="center"/>
    </xf>
    <xf numFmtId="174" fontId="29" fillId="0" borderId="0" xfId="58" applyNumberFormat="1" applyFont="1" applyFill="1"/>
    <xf numFmtId="174" fontId="29" fillId="0" borderId="0" xfId="58" applyNumberFormat="1" applyFont="1" applyFill="1" applyAlignment="1">
      <alignment horizontal="center"/>
    </xf>
    <xf numFmtId="174" fontId="0" fillId="0" borderId="0" xfId="0" applyFont="1" applyAlignment="1">
      <alignment horizontal="center"/>
    </xf>
    <xf numFmtId="177" fontId="0" fillId="0" borderId="0" xfId="0" applyNumberFormat="1"/>
    <xf numFmtId="175" fontId="29" fillId="0" borderId="0" xfId="58" applyNumberFormat="1" applyFont="1" applyFill="1"/>
    <xf numFmtId="171" fontId="29" fillId="0" borderId="0" xfId="56" applyFont="1"/>
    <xf numFmtId="171" fontId="29" fillId="0" borderId="0" xfId="56" applyFont="1" applyFill="1"/>
    <xf numFmtId="174" fontId="0" fillId="0" borderId="0" xfId="0" applyAlignment="1">
      <alignment horizontal="center"/>
    </xf>
    <xf numFmtId="170" fontId="3" fillId="0" borderId="0" xfId="54" applyFont="1">
      <alignment vertical="top"/>
    </xf>
    <xf numFmtId="177" fontId="30" fillId="0" borderId="0" xfId="58" applyNumberFormat="1" applyFill="1"/>
    <xf numFmtId="170" fontId="30" fillId="0" borderId="0" xfId="58" applyFill="1" applyAlignment="1">
      <alignment vertical="top"/>
    </xf>
    <xf numFmtId="170" fontId="32" fillId="2" borderId="0" xfId="48" applyNumberFormat="1" applyFill="1" applyAlignment="1">
      <alignment horizontal="center"/>
    </xf>
    <xf numFmtId="174" fontId="5" fillId="0" borderId="0" xfId="0" applyFont="1" applyFill="1" applyBorder="1" applyAlignment="1">
      <alignment horizontal="center" vertical="center" wrapText="1"/>
    </xf>
    <xf numFmtId="170" fontId="2" fillId="5" borderId="0" xfId="51" applyNumberFormat="1" applyFont="1" applyBorder="1" applyAlignment="1">
      <alignment horizontal="left" vertical="top"/>
    </xf>
    <xf numFmtId="170" fontId="32" fillId="3" borderId="0" xfId="49" applyNumberFormat="1" applyFont="1" applyAlignment="1">
      <alignment horizontal="center" vertical="center"/>
    </xf>
    <xf numFmtId="170" fontId="31" fillId="5" borderId="0" xfId="59" applyNumberFormat="1" applyFill="1" applyBorder="1" applyAlignment="1">
      <alignment horizontal="center" vertical="center" wrapText="1"/>
    </xf>
    <xf numFmtId="174" fontId="7" fillId="0" borderId="0" xfId="0" applyFont="1" applyFill="1" applyBorder="1" applyAlignment="1">
      <alignment horizontal="center" vertical="center" wrapText="1"/>
    </xf>
    <xf numFmtId="174" fontId="4" fillId="5" borderId="0" xfId="0" applyFont="1" applyFill="1" applyBorder="1" applyAlignment="1">
      <alignment horizontal="left" vertical="center"/>
    </xf>
    <xf numFmtId="174" fontId="4" fillId="5" borderId="0" xfId="50" applyNumberFormat="1" applyFill="1" applyAlignment="1">
      <alignment horizontal="left" vertical="center"/>
    </xf>
    <xf numFmtId="174" fontId="0" fillId="5" borderId="0" xfId="51" applyNumberFormat="1" applyFont="1" applyAlignment="1">
      <alignment horizontal="left"/>
    </xf>
    <xf numFmtId="170" fontId="2" fillId="5" borderId="0" xfId="51" applyNumberFormat="1" applyFont="1" applyAlignment="1">
      <alignment horizontal="left"/>
    </xf>
    <xf numFmtId="168" fontId="2" fillId="5" borderId="0" xfId="51" applyNumberFormat="1" applyFont="1" applyAlignment="1">
      <alignment horizontal="left"/>
    </xf>
    <xf numFmtId="169" fontId="2" fillId="5" borderId="0" xfId="51" applyNumberFormat="1" applyFont="1" applyAlignment="1">
      <alignment horizontal="left"/>
    </xf>
  </cellXfs>
  <cellStyles count="65">
    <cellStyle name="20% - Accent1" xfId="25" builtinId="30" hidden="1"/>
    <cellStyle name="20% - Accent2" xfId="29" builtinId="34" hidden="1"/>
    <cellStyle name="20% - Accent3" xfId="33" builtinId="38" hidden="1"/>
    <cellStyle name="20% - Accent4" xfId="37" builtinId="42" hidden="1"/>
    <cellStyle name="20% - Accent5" xfId="41" builtinId="46" hidden="1"/>
    <cellStyle name="20% - Accent6" xfId="45" builtinId="50" hidden="1"/>
    <cellStyle name="40% - Accent1" xfId="26" builtinId="31" hidden="1"/>
    <cellStyle name="40% - Accent2" xfId="30" builtinId="35" hidden="1"/>
    <cellStyle name="40% - Accent3" xfId="34" builtinId="39" hidden="1"/>
    <cellStyle name="40% - Accent4" xfId="38" builtinId="43" hidden="1"/>
    <cellStyle name="40% - Accent5" xfId="42" builtinId="47" hidden="1"/>
    <cellStyle name="40% - Accent6" xfId="46" builtinId="51" hidden="1"/>
    <cellStyle name="60% - Accent1" xfId="27" builtinId="32" hidden="1"/>
    <cellStyle name="60% - Accent2" xfId="31" builtinId="36" hidden="1"/>
    <cellStyle name="60% - Accent3" xfId="35" builtinId="40" hidden="1"/>
    <cellStyle name="60% - Accent4" xfId="39" builtinId="44" hidden="1"/>
    <cellStyle name="60% - Accent5" xfId="43" builtinId="48" hidden="1"/>
    <cellStyle name="60% - Accent6" xfId="47" builtinId="52" hidden="1"/>
    <cellStyle name="Accent1" xfId="24" builtinId="29" hidden="1"/>
    <cellStyle name="Accent2" xfId="28" builtinId="33" hidden="1"/>
    <cellStyle name="Accent3" xfId="32" builtinId="37" hidden="1"/>
    <cellStyle name="Accent4" xfId="36" builtinId="41" hidden="1"/>
    <cellStyle name="Accent5" xfId="40" builtinId="45" hidden="1"/>
    <cellStyle name="Accent6" xfId="44" builtinId="49" hidden="1"/>
    <cellStyle name="Background Fill" xfId="51" xr:uid="{00000000-0005-0000-0000-000018000000}"/>
    <cellStyle name="Bad" xfId="13" builtinId="27" hidden="1"/>
    <cellStyle name="BG Border" xfId="62" xr:uid="{00000000-0005-0000-0000-00001A000000}"/>
    <cellStyle name="Blank" xfId="60" xr:uid="{00000000-0005-0000-0000-00001B000000}"/>
    <cellStyle name="Calculation" xfId="17" builtinId="22" hidden="1"/>
    <cellStyle name="Check Cell" xfId="19" builtinId="23" hidden="1"/>
    <cellStyle name="Comma" xfId="2" builtinId="3" hidden="1"/>
    <cellStyle name="Comma [0]" xfId="3" builtinId="6" hidden="1"/>
    <cellStyle name="Cover Title" xfId="63" xr:uid="{00000000-0005-0000-0000-000020000000}"/>
    <cellStyle name="Currency" xfId="4" builtinId="4" hidden="1"/>
    <cellStyle name="Currency [0]" xfId="5" builtinId="7" hidden="1"/>
    <cellStyle name="Date" xfId="55" xr:uid="{00000000-0005-0000-0000-000023000000}"/>
    <cellStyle name="Date Heading" xfId="52" xr:uid="{00000000-0005-0000-0000-000024000000}"/>
    <cellStyle name="Explanatory Text" xfId="22" builtinId="53" hidden="1"/>
    <cellStyle name="Good" xfId="12" builtinId="26" hidden="1"/>
    <cellStyle name="Hard Coded Number" xfId="58" xr:uid="{00000000-0005-0000-0000-000027000000}"/>
    <cellStyle name="Heading 1" xfId="8" builtinId="16" hidden="1"/>
    <cellStyle name="Heading 2" xfId="9" builtinId="17" hidden="1"/>
    <cellStyle name="Heading 3" xfId="10" builtinId="18" hidden="1"/>
    <cellStyle name="Heading 4" xfId="11" builtinId="19" hidden="1"/>
    <cellStyle name="Highlight" xfId="64" xr:uid="{00000000-0005-0000-0000-00002C000000}"/>
    <cellStyle name="Hist Proj Title" xfId="53" xr:uid="{00000000-0005-0000-0000-00002D000000}"/>
    <cellStyle name="Hyperlink" xfId="1" builtinId="8" hidden="1" customBuiltin="1"/>
    <cellStyle name="Input" xfId="15" builtinId="20" hidden="1"/>
    <cellStyle name="Input" xfId="61" builtinId="20" customBuiltin="1"/>
    <cellStyle name="Linked Cell" xfId="18" builtinId="24" hidden="1"/>
    <cellStyle name="Multiple" xfId="56" xr:uid="{00000000-0005-0000-0000-000032000000}"/>
    <cellStyle name="Neutral" xfId="14" builtinId="28" hidden="1"/>
    <cellStyle name="Normal" xfId="0" builtinId="0" customBuiltin="1"/>
    <cellStyle name="Note" xfId="21" builtinId="10" hidden="1"/>
    <cellStyle name="Notes and Comments" xfId="59" xr:uid="{00000000-0005-0000-0000-000036000000}"/>
    <cellStyle name="Output" xfId="16" builtinId="21" hidden="1"/>
    <cellStyle name="Percent" xfId="6" builtinId="5" hidden="1"/>
    <cellStyle name="Percent" xfId="57" builtinId="5" customBuiltin="1"/>
    <cellStyle name="Primary Title" xfId="48" xr:uid="{00000000-0005-0000-0000-00003A000000}"/>
    <cellStyle name="Row Label" xfId="54" xr:uid="{00000000-0005-0000-0000-00003B000000}"/>
    <cellStyle name="Secondary Title" xfId="49" xr:uid="{00000000-0005-0000-0000-00003C000000}"/>
    <cellStyle name="Tertiary Title" xfId="50" xr:uid="{00000000-0005-0000-0000-00003D000000}"/>
    <cellStyle name="Title" xfId="7" builtinId="15" hidden="1"/>
    <cellStyle name="Total" xfId="23" builtinId="25" hidden="1"/>
    <cellStyle name="Warning Text" xfId="20" builtinId="11" hidden="1"/>
  </cellStyles>
  <dxfs count="0"/>
  <tableStyles count="0" defaultTableStyle="TableStyleMedium2" defaultPivotStyle="PivotStyleLight16"/>
  <colors>
    <mruColors>
      <color rgb="FF163260"/>
      <color rgb="FF085393"/>
      <color rgb="FFBBDEFB"/>
      <color rgb="FFF0F8FE"/>
      <color rgb="FF0000FF"/>
      <color rgb="FFEBF1FB"/>
      <color rgb="FFD3E0F5"/>
      <color rgb="FFC9D9F3"/>
      <color rgb="FFE2F1FE"/>
      <color rgb="FFC4E3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</xdr:colOff>
      <xdr:row>0</xdr:row>
      <xdr:rowOff>1019175</xdr:rowOff>
    </xdr:from>
    <xdr:to>
      <xdr:col>9</xdr:col>
      <xdr:colOff>457200</xdr:colOff>
      <xdr:row>0</xdr:row>
      <xdr:rowOff>1503980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5550" y="1019175"/>
          <a:ext cx="3533775" cy="4848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1931713</xdr:colOff>
      <xdr:row>0</xdr:row>
      <xdr:rowOff>123826</xdr:rowOff>
    </xdr:from>
    <xdr:to>
      <xdr:col>16</xdr:col>
      <xdr:colOff>161849</xdr:colOff>
      <xdr:row>0</xdr:row>
      <xdr:rowOff>466726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7738" y="123826"/>
          <a:ext cx="401836" cy="342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93</xdr:row>
      <xdr:rowOff>145042</xdr:rowOff>
    </xdr:from>
    <xdr:to>
      <xdr:col>5</xdr:col>
      <xdr:colOff>581025</xdr:colOff>
      <xdr:row>102</xdr:row>
      <xdr:rowOff>76672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6EEC68-0768-4D31-8B13-5FC2BB0DA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15766042"/>
          <a:ext cx="6124575" cy="164613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103</xdr:row>
      <xdr:rowOff>95250</xdr:rowOff>
    </xdr:from>
    <xdr:to>
      <xdr:col>5</xdr:col>
      <xdr:colOff>600075</xdr:colOff>
      <xdr:row>114</xdr:row>
      <xdr:rowOff>77622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ECF9F07-A5B4-4CE6-A7E5-3E92C1E7B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1926" y="17621250"/>
          <a:ext cx="6181724" cy="2077872"/>
        </a:xfrm>
        <a:prstGeom prst="rect">
          <a:avLst/>
        </a:prstGeom>
      </xdr:spPr>
    </xdr:pic>
    <xdr:clientData/>
  </xdr:twoCellAnchor>
  <xdr:twoCellAnchor editAs="oneCell">
    <xdr:from>
      <xdr:col>1</xdr:col>
      <xdr:colOff>604838</xdr:colOff>
      <xdr:row>117</xdr:row>
      <xdr:rowOff>161925</xdr:rowOff>
    </xdr:from>
    <xdr:to>
      <xdr:col>6</xdr:col>
      <xdr:colOff>632975</xdr:colOff>
      <xdr:row>140</xdr:row>
      <xdr:rowOff>119063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71BEA9A-EE50-4F87-BF5F-00B7B195B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4851" y="21307425"/>
          <a:ext cx="6438462" cy="43386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7</xdr:col>
      <xdr:colOff>62926</xdr:colOff>
      <xdr:row>51</xdr:row>
      <xdr:rowOff>20063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44F2D9-308D-48C0-99A0-2634B8F7C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013" y="2286000"/>
          <a:ext cx="7259063" cy="7259063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</xdr:colOff>
      <xdr:row>51</xdr:row>
      <xdr:rowOff>80963</xdr:rowOff>
    </xdr:from>
    <xdr:to>
      <xdr:col>6</xdr:col>
      <xdr:colOff>777288</xdr:colOff>
      <xdr:row>65</xdr:row>
      <xdr:rowOff>100388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D51E385-5F81-41DA-B445-8DBEB6EC1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0" y="9986963"/>
          <a:ext cx="7173326" cy="26864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</xdr:colOff>
      <xdr:row>65</xdr:row>
      <xdr:rowOff>171450</xdr:rowOff>
    </xdr:from>
    <xdr:to>
      <xdr:col>7</xdr:col>
      <xdr:colOff>86738</xdr:colOff>
      <xdr:row>94</xdr:row>
      <xdr:rowOff>134116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F488809-DF34-4075-99B4-AC7C85796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825" y="12744450"/>
          <a:ext cx="7259063" cy="54871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33340</xdr:rowOff>
    </xdr:from>
    <xdr:to>
      <xdr:col>7</xdr:col>
      <xdr:colOff>101031</xdr:colOff>
      <xdr:row>122</xdr:row>
      <xdr:rowOff>129295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C30554B-3C46-47F1-9842-9FE9FC029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0013" y="18892840"/>
          <a:ext cx="7297168" cy="50489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145</xdr:row>
      <xdr:rowOff>0</xdr:rowOff>
    </xdr:from>
    <xdr:to>
      <xdr:col>7</xdr:col>
      <xdr:colOff>120084</xdr:colOff>
      <xdr:row>152</xdr:row>
      <xdr:rowOff>143081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B0076B0-7910-4813-977A-E941E9361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013" y="28194000"/>
          <a:ext cx="7316221" cy="1476581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114304</xdr:colOff>
      <xdr:row>156</xdr:row>
      <xdr:rowOff>130664</xdr:rowOff>
    </xdr:from>
    <xdr:to>
      <xdr:col>7</xdr:col>
      <xdr:colOff>104779</xdr:colOff>
      <xdr:row>164</xdr:row>
      <xdr:rowOff>171657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35F99D9-ADDD-4DE8-AF99-B80891304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4317" y="30420164"/>
          <a:ext cx="7186612" cy="156499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181</xdr:row>
      <xdr:rowOff>85725</xdr:rowOff>
    </xdr:from>
    <xdr:to>
      <xdr:col>7</xdr:col>
      <xdr:colOff>117253</xdr:colOff>
      <xdr:row>189</xdr:row>
      <xdr:rowOff>124027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869171A-5867-4342-841C-1290020DA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251" y="35137725"/>
          <a:ext cx="7318152" cy="156230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223</xdr:row>
      <xdr:rowOff>90488</xdr:rowOff>
    </xdr:from>
    <xdr:to>
      <xdr:col>6</xdr:col>
      <xdr:colOff>486736</xdr:colOff>
      <xdr:row>230</xdr:row>
      <xdr:rowOff>128779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1FFD614-9E57-437B-A0B2-83FD0B9C3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9064" y="43143488"/>
          <a:ext cx="6878010" cy="13717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21"/>
  <sheetViews>
    <sheetView showGridLines="0" tabSelected="1" zoomScaleNormal="100" workbookViewId="0">
      <selection sqref="A1:N1"/>
    </sheetView>
  </sheetViews>
  <sheetFormatPr defaultColWidth="9.109375" defaultRowHeight="14.4" x14ac:dyDescent="0.3"/>
  <cols>
    <col min="1" max="1" width="9.88671875" style="32" customWidth="1"/>
    <col min="2" max="13" width="9.21875" style="32" customWidth="1"/>
    <col min="14" max="14" width="9.88671875" style="32" customWidth="1"/>
    <col min="15" max="26" width="9.109375" style="32" customWidth="1"/>
    <col min="27" max="16384" width="9.109375" style="32"/>
  </cols>
  <sheetData>
    <row r="1" spans="1:14" s="36" customFormat="1" ht="189.75" customHeight="1" x14ac:dyDescent="0.55000000000000004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</row>
    <row r="2" spans="1:14" s="22" customFormat="1" ht="75" customHeight="1" x14ac:dyDescent="0.3">
      <c r="A2" s="93" t="s">
        <v>184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</row>
    <row r="3" spans="1:14" s="23" customFormat="1" ht="7.5" customHeight="1" x14ac:dyDescent="0.3">
      <c r="B3" s="24"/>
      <c r="C3" s="24"/>
      <c r="F3" s="25"/>
      <c r="G3" s="25"/>
      <c r="H3" s="25"/>
      <c r="I3" s="25"/>
      <c r="J3" s="25"/>
      <c r="K3" s="25"/>
    </row>
    <row r="4" spans="1:14" s="23" customFormat="1" ht="15" customHeight="1" x14ac:dyDescent="0.3">
      <c r="A4" s="39"/>
      <c r="B4" s="40"/>
      <c r="C4" s="92"/>
      <c r="D4" s="92"/>
      <c r="E4" s="41"/>
      <c r="F4" s="42"/>
      <c r="G4" s="42"/>
      <c r="H4" s="42"/>
      <c r="I4" s="42"/>
      <c r="J4" s="42"/>
      <c r="K4" s="42"/>
      <c r="L4" s="41"/>
      <c r="M4" s="41"/>
      <c r="N4" s="41"/>
    </row>
    <row r="5" spans="1:14" s="23" customFormat="1" ht="15" customHeight="1" x14ac:dyDescent="0.3">
      <c r="A5" s="94" t="s">
        <v>10</v>
      </c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</row>
    <row r="6" spans="1:14" s="23" customFormat="1" ht="15" customHeight="1" x14ac:dyDescent="0.3">
      <c r="A6" s="94"/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</row>
    <row r="7" spans="1:14" s="23" customFormat="1" ht="15" customHeight="1" x14ac:dyDescent="0.3">
      <c r="A7" s="94" t="str">
        <f ca="1">"© "&amp;YEAR(TODAY())&amp;" Financial Edge Training"</f>
        <v>© 2022 Financial Edge Training</v>
      </c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</row>
    <row r="8" spans="1:14" s="23" customFormat="1" ht="15" customHeight="1" thickBot="1" x14ac:dyDescent="0.35">
      <c r="A8" s="46"/>
      <c r="B8" s="47"/>
      <c r="C8" s="46"/>
      <c r="D8" s="46"/>
      <c r="E8" s="48"/>
      <c r="F8" s="49"/>
      <c r="G8" s="49"/>
      <c r="H8" s="49"/>
      <c r="I8" s="49"/>
      <c r="J8" s="49"/>
      <c r="K8" s="49"/>
      <c r="L8" s="48"/>
      <c r="M8" s="48"/>
      <c r="N8" s="48"/>
    </row>
    <row r="9" spans="1:14" s="23" customFormat="1" ht="15" customHeight="1" x14ac:dyDescent="0.3">
      <c r="F9" s="28"/>
      <c r="G9" s="95"/>
      <c r="H9" s="95"/>
      <c r="I9" s="95"/>
      <c r="J9" s="95"/>
      <c r="K9" s="28"/>
    </row>
    <row r="10" spans="1:14" s="23" customFormat="1" ht="15" customHeight="1" x14ac:dyDescent="0.3">
      <c r="B10" s="24"/>
      <c r="C10" s="24"/>
      <c r="F10" s="28"/>
      <c r="G10" s="95"/>
      <c r="H10" s="95"/>
      <c r="I10" s="95"/>
      <c r="J10" s="95"/>
      <c r="K10" s="28"/>
    </row>
    <row r="11" spans="1:14" s="23" customFormat="1" ht="15" customHeight="1" x14ac:dyDescent="0.3">
      <c r="B11" s="20"/>
      <c r="C11" s="20"/>
      <c r="D11" s="21"/>
      <c r="F11" s="25"/>
      <c r="G11" s="25"/>
      <c r="H11" s="25"/>
      <c r="I11" s="25"/>
      <c r="J11" s="25"/>
      <c r="K11" s="25"/>
    </row>
    <row r="12" spans="1:14" s="23" customFormat="1" ht="15" customHeight="1" x14ac:dyDescent="0.3">
      <c r="A12" s="26"/>
      <c r="B12" s="20"/>
      <c r="C12" s="20"/>
      <c r="D12" s="29"/>
      <c r="F12" s="25"/>
      <c r="G12" s="91"/>
      <c r="H12" s="91"/>
      <c r="I12" s="91"/>
      <c r="J12" s="91"/>
      <c r="K12" s="25"/>
    </row>
    <row r="13" spans="1:14" s="23" customFormat="1" ht="15" customHeight="1" x14ac:dyDescent="0.3">
      <c r="A13" s="19"/>
      <c r="B13" s="20"/>
      <c r="C13" s="20"/>
      <c r="D13" s="30"/>
      <c r="F13" s="25"/>
      <c r="G13" s="91"/>
      <c r="H13" s="91"/>
      <c r="I13" s="91"/>
      <c r="J13" s="91"/>
      <c r="K13" s="25"/>
    </row>
    <row r="14" spans="1:14" s="23" customFormat="1" ht="15" customHeight="1" x14ac:dyDescent="0.3">
      <c r="A14" s="22"/>
      <c r="B14" s="20"/>
      <c r="C14" s="20"/>
      <c r="D14" s="30"/>
      <c r="F14" s="25"/>
      <c r="G14" s="91"/>
      <c r="H14" s="91"/>
      <c r="I14" s="91"/>
      <c r="J14" s="91"/>
      <c r="K14" s="25"/>
    </row>
    <row r="15" spans="1:14" s="23" customFormat="1" ht="15" customHeight="1" x14ac:dyDescent="0.3">
      <c r="A15" s="22"/>
      <c r="B15" s="20"/>
      <c r="C15" s="20"/>
      <c r="D15" s="30"/>
      <c r="F15" s="25"/>
      <c r="G15" s="25"/>
      <c r="H15" s="25"/>
      <c r="I15" s="25"/>
      <c r="J15" s="25"/>
      <c r="K15" s="25"/>
    </row>
    <row r="16" spans="1:14" s="23" customFormat="1" ht="15" customHeight="1" x14ac:dyDescent="0.3">
      <c r="A16" s="22"/>
      <c r="B16" s="20"/>
      <c r="C16" s="20"/>
      <c r="D16" s="31"/>
      <c r="F16" s="25"/>
      <c r="G16" s="91"/>
      <c r="H16" s="91"/>
      <c r="I16" s="91"/>
      <c r="J16" s="91"/>
      <c r="K16" s="25"/>
    </row>
    <row r="17" spans="1:12" s="23" customFormat="1" ht="15" customHeight="1" x14ac:dyDescent="0.3">
      <c r="A17" s="22"/>
      <c r="B17" s="33"/>
      <c r="C17" s="34"/>
      <c r="D17" s="31"/>
      <c r="F17" s="25"/>
      <c r="G17" s="25"/>
      <c r="H17" s="25"/>
      <c r="I17" s="25"/>
      <c r="J17" s="25"/>
      <c r="K17" s="25"/>
    </row>
    <row r="18" spans="1:12" ht="15" customHeight="1" x14ac:dyDescent="0.3">
      <c r="A18" s="35"/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</row>
    <row r="19" spans="1:12" x14ac:dyDescent="0.3">
      <c r="A19" s="35"/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</row>
    <row r="20" spans="1:12" x14ac:dyDescent="0.3">
      <c r="A20" s="35"/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</row>
    <row r="21" spans="1:12" x14ac:dyDescent="0.3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</row>
  </sheetData>
  <mergeCells count="8">
    <mergeCell ref="A1:N1"/>
    <mergeCell ref="G16:J16"/>
    <mergeCell ref="G12:J14"/>
    <mergeCell ref="C4:D4"/>
    <mergeCell ref="A2:N2"/>
    <mergeCell ref="A5:N6"/>
    <mergeCell ref="A7:N7"/>
    <mergeCell ref="G9:J10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horizontalDpi="2400" verticalDpi="2400" r:id="rId1"/>
  <headerFooter>
    <oddHeader xml:space="preserve">&amp;R&amp;10&amp;F 
&amp;A
</oddHeader>
    <oddFooter>&amp;L&amp;10© 2018&amp;C&amp;10Page &amp;P of &amp;N&amp;R&amp;G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R26"/>
  <sheetViews>
    <sheetView showGridLines="0" zoomScaleNormal="100" workbookViewId="0"/>
  </sheetViews>
  <sheetFormatPr defaultColWidth="9.109375" defaultRowHeight="14.4" x14ac:dyDescent="0.3"/>
  <cols>
    <col min="1" max="1" width="1.44140625" customWidth="1"/>
    <col min="2" max="2" width="2.88671875" customWidth="1"/>
    <col min="3" max="3" width="13.21875" customWidth="1"/>
    <col min="4" max="4" width="2.88671875" customWidth="1"/>
    <col min="5" max="7" width="1.44140625" customWidth="1"/>
    <col min="8" max="8" width="2.88671875" customWidth="1"/>
    <col min="9" max="9" width="42.77734375" customWidth="1"/>
    <col min="10" max="11" width="1.44140625" customWidth="1"/>
    <col min="12" max="12" width="15.5546875" bestFit="1" customWidth="1"/>
    <col min="13" max="14" width="1.44140625" customWidth="1"/>
    <col min="15" max="15" width="2.88671875" customWidth="1"/>
    <col min="16" max="16" width="32.5546875" customWidth="1"/>
    <col min="17" max="17" width="2.88671875" customWidth="1"/>
    <col min="18" max="18" width="1.44140625" customWidth="1"/>
    <col min="23" max="23" width="17.77734375" bestFit="1" customWidth="1"/>
  </cols>
  <sheetData>
    <row r="1" spans="1:18" s="36" customFormat="1" ht="45" customHeight="1" x14ac:dyDescent="0.55000000000000004">
      <c r="A1" s="13" t="str">
        <f>Welcome!A2</f>
        <v>Trading Comps Pro Forma Adjustments</v>
      </c>
      <c r="B1" s="13"/>
      <c r="C1" s="13"/>
      <c r="D1" s="13"/>
      <c r="E1" s="13"/>
      <c r="F1" s="13"/>
      <c r="G1" s="13"/>
      <c r="H1" s="13"/>
      <c r="I1" s="13"/>
      <c r="J1" s="6"/>
      <c r="K1" s="6"/>
      <c r="L1" s="6"/>
      <c r="M1" s="6"/>
      <c r="N1" s="6"/>
      <c r="O1" s="6"/>
      <c r="P1" s="6"/>
      <c r="Q1" s="6"/>
      <c r="R1" s="6"/>
    </row>
    <row r="2" spans="1:18" s="37" customFormat="1" ht="30" customHeight="1" x14ac:dyDescent="0.4">
      <c r="A2" s="14" t="s">
        <v>33</v>
      </c>
      <c r="B2" s="14"/>
      <c r="C2" s="14"/>
      <c r="D2" s="14"/>
      <c r="E2" s="14"/>
      <c r="F2" s="14"/>
      <c r="G2" s="14"/>
      <c r="H2" s="14"/>
      <c r="I2" s="14"/>
      <c r="J2" s="7"/>
      <c r="K2" s="7"/>
      <c r="L2" s="7"/>
      <c r="M2" s="7"/>
      <c r="N2" s="7"/>
      <c r="O2" s="7"/>
      <c r="P2" s="7"/>
      <c r="Q2" s="7"/>
      <c r="R2" s="7"/>
    </row>
    <row r="3" spans="1:18" s="2" customFormat="1" ht="7.5" customHeight="1" x14ac:dyDescent="0.3"/>
    <row r="4" spans="1:18" s="2" customFormat="1" ht="22.5" customHeight="1" x14ac:dyDescent="0.3">
      <c r="A4" s="1"/>
      <c r="B4" s="96" t="s">
        <v>0</v>
      </c>
      <c r="C4" s="96"/>
      <c r="D4" s="96"/>
      <c r="E4" s="96"/>
      <c r="F4" s="96"/>
      <c r="G4" s="96"/>
      <c r="H4" s="96"/>
      <c r="I4" s="96"/>
      <c r="K4" s="1"/>
      <c r="L4" s="96" t="s">
        <v>2</v>
      </c>
      <c r="M4" s="96"/>
      <c r="N4" s="96"/>
      <c r="O4" s="96"/>
      <c r="P4" s="96"/>
      <c r="Q4" s="45"/>
      <c r="R4" s="45"/>
    </row>
    <row r="5" spans="1:18" s="2" customFormat="1" ht="15" customHeight="1" x14ac:dyDescent="0.3">
      <c r="A5" s="17"/>
      <c r="B5" s="8" t="s">
        <v>1</v>
      </c>
      <c r="C5" s="59" t="s">
        <v>51</v>
      </c>
      <c r="D5" s="18"/>
      <c r="E5" s="18"/>
      <c r="F5" s="18"/>
      <c r="G5" s="18"/>
      <c r="H5" s="18"/>
      <c r="I5" s="18"/>
      <c r="K5" s="1"/>
      <c r="L5" s="9" t="s">
        <v>3</v>
      </c>
      <c r="M5" s="9"/>
      <c r="N5" s="99" t="s">
        <v>16</v>
      </c>
      <c r="O5" s="99"/>
      <c r="P5" s="99"/>
      <c r="Q5" s="99"/>
      <c r="R5" s="45"/>
    </row>
    <row r="6" spans="1:18" s="2" customFormat="1" ht="15" customHeight="1" x14ac:dyDescent="0.3">
      <c r="A6" s="3"/>
      <c r="B6" s="8" t="s">
        <v>1</v>
      </c>
      <c r="C6" s="18" t="s">
        <v>95</v>
      </c>
      <c r="D6" s="18"/>
      <c r="E6" s="18"/>
      <c r="F6" s="18"/>
      <c r="G6" s="18"/>
      <c r="H6" s="18"/>
      <c r="I6" s="18"/>
      <c r="K6" s="17"/>
      <c r="L6" s="9" t="s">
        <v>4</v>
      </c>
      <c r="M6" s="9"/>
      <c r="N6" s="100"/>
      <c r="O6" s="100"/>
      <c r="P6" s="100"/>
      <c r="Q6" s="100"/>
      <c r="R6" s="45"/>
    </row>
    <row r="7" spans="1:18" s="2" customFormat="1" ht="15" customHeight="1" x14ac:dyDescent="0.3">
      <c r="A7" s="18"/>
      <c r="B7" s="8" t="s">
        <v>1</v>
      </c>
      <c r="C7" s="18" t="s">
        <v>169</v>
      </c>
      <c r="D7" s="18"/>
      <c r="E7" s="18"/>
      <c r="F7" s="18"/>
      <c r="G7" s="18"/>
      <c r="H7" s="18"/>
      <c r="I7" s="18"/>
      <c r="K7" s="3"/>
      <c r="L7" s="9" t="s">
        <v>5</v>
      </c>
      <c r="M7" s="9"/>
      <c r="N7" s="99"/>
      <c r="O7" s="99"/>
      <c r="P7" s="99"/>
      <c r="Q7" s="99"/>
      <c r="R7" s="45"/>
    </row>
    <row r="8" spans="1:18" s="2" customFormat="1" ht="15" customHeight="1" x14ac:dyDescent="0.3">
      <c r="A8" s="18"/>
      <c r="B8" s="8"/>
      <c r="C8" s="18"/>
      <c r="D8" s="18"/>
      <c r="E8" s="18"/>
      <c r="F8" s="18"/>
      <c r="G8" s="18"/>
      <c r="H8" s="18"/>
      <c r="I8" s="18"/>
      <c r="K8" s="18"/>
      <c r="L8" s="9" t="s">
        <v>6</v>
      </c>
      <c r="M8" s="9"/>
      <c r="N8" s="99"/>
      <c r="O8" s="99"/>
      <c r="P8" s="99"/>
      <c r="Q8" s="99"/>
      <c r="R8" s="45"/>
    </row>
    <row r="9" spans="1:18" s="2" customFormat="1" ht="15" customHeight="1" x14ac:dyDescent="0.3">
      <c r="A9" s="43"/>
      <c r="B9" s="8"/>
      <c r="C9" s="43"/>
      <c r="D9" s="43"/>
      <c r="E9" s="43"/>
      <c r="F9" s="43"/>
      <c r="G9" s="43"/>
      <c r="H9" s="43"/>
      <c r="I9" s="43"/>
      <c r="K9" s="18"/>
      <c r="L9" s="9" t="s">
        <v>7</v>
      </c>
      <c r="M9" s="9"/>
      <c r="N9" s="99" t="s">
        <v>9</v>
      </c>
      <c r="O9" s="99"/>
      <c r="P9" s="99"/>
      <c r="Q9" s="99"/>
      <c r="R9" s="45"/>
    </row>
    <row r="10" spans="1:18" s="2" customFormat="1" ht="15" customHeight="1" x14ac:dyDescent="0.3">
      <c r="A10" s="44"/>
      <c r="B10" s="8"/>
      <c r="C10" s="44"/>
      <c r="D10" s="44"/>
      <c r="E10" s="44"/>
      <c r="F10" s="44"/>
      <c r="G10" s="44"/>
      <c r="H10" s="44"/>
      <c r="I10" s="44"/>
      <c r="K10" s="18"/>
      <c r="L10" s="9" t="s">
        <v>8</v>
      </c>
      <c r="M10" s="9"/>
      <c r="N10" s="101"/>
      <c r="O10" s="101"/>
      <c r="P10" s="101"/>
      <c r="Q10" s="101"/>
      <c r="R10" s="51"/>
    </row>
    <row r="11" spans="1:18" s="2" customFormat="1" ht="15" customHeight="1" thickBot="1" x14ac:dyDescent="0.35">
      <c r="A11" s="48"/>
      <c r="B11" s="48"/>
      <c r="C11" s="48"/>
      <c r="D11" s="48"/>
      <c r="E11" s="48"/>
      <c r="F11" s="48"/>
      <c r="G11" s="48"/>
      <c r="H11" s="48"/>
      <c r="I11" s="48"/>
      <c r="K11" s="4"/>
      <c r="L11" s="63"/>
      <c r="M11" s="63"/>
      <c r="N11" s="52"/>
      <c r="O11" s="53"/>
      <c r="P11" s="53"/>
      <c r="Q11" s="54"/>
      <c r="R11" s="55"/>
    </row>
    <row r="12" spans="1:18" s="2" customFormat="1" ht="7.5" customHeight="1" x14ac:dyDescent="0.3">
      <c r="K12" s="25"/>
      <c r="L12" s="25"/>
      <c r="M12" s="25"/>
      <c r="N12" s="25"/>
      <c r="O12" s="25"/>
      <c r="P12" s="25"/>
      <c r="Q12" s="25"/>
      <c r="R12" s="25"/>
    </row>
    <row r="13" spans="1:18" s="2" customFormat="1" ht="22.5" customHeight="1" x14ac:dyDescent="0.3">
      <c r="A13" s="59"/>
      <c r="B13" s="97"/>
      <c r="C13" s="97"/>
      <c r="D13" s="97"/>
      <c r="E13" s="97"/>
      <c r="F13" s="97"/>
      <c r="G13" s="97"/>
      <c r="H13" s="97"/>
      <c r="I13" s="97"/>
      <c r="J13" s="97"/>
      <c r="K13" s="97"/>
      <c r="L13" s="97"/>
      <c r="N13" s="1"/>
      <c r="O13" s="96" t="s">
        <v>11</v>
      </c>
      <c r="P13" s="96"/>
      <c r="Q13" s="96"/>
      <c r="R13" s="62"/>
    </row>
    <row r="14" spans="1:18" s="2" customFormat="1" ht="15" customHeight="1" x14ac:dyDescent="0.3">
      <c r="A14" s="60"/>
      <c r="B14" s="98"/>
      <c r="C14" s="98"/>
      <c r="D14" s="98"/>
      <c r="E14" s="98"/>
      <c r="F14" s="98"/>
      <c r="G14" s="98"/>
      <c r="H14" s="98"/>
      <c r="I14" s="98"/>
      <c r="J14" s="98"/>
      <c r="K14" s="98"/>
      <c r="L14" s="98"/>
      <c r="N14" s="17"/>
      <c r="O14" s="27"/>
      <c r="P14" s="22"/>
      <c r="Q14" s="22"/>
      <c r="R14" s="60"/>
    </row>
    <row r="15" spans="1:18" s="2" customFormat="1" ht="15" customHeight="1" x14ac:dyDescent="0.3">
      <c r="A15" s="60"/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N15" s="3"/>
      <c r="O15" s="27"/>
      <c r="P15" s="56" t="s">
        <v>12</v>
      </c>
      <c r="Q15" s="22"/>
      <c r="R15" s="60"/>
    </row>
    <row r="16" spans="1:18" s="2" customFormat="1" ht="15" customHeight="1" x14ac:dyDescent="0.3">
      <c r="A16" s="60"/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N16" s="18"/>
      <c r="O16" s="27"/>
      <c r="P16" s="38" t="s">
        <v>13</v>
      </c>
      <c r="Q16" s="22"/>
      <c r="R16" s="60"/>
    </row>
    <row r="17" spans="1:18" s="2" customFormat="1" ht="15" customHeight="1" x14ac:dyDescent="0.3">
      <c r="A17" s="60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N17" s="18"/>
      <c r="O17" s="27"/>
      <c r="P17" t="s">
        <v>14</v>
      </c>
      <c r="Q17" s="22"/>
      <c r="R17" s="60"/>
    </row>
    <row r="18" spans="1:18" s="2" customFormat="1" ht="15" customHeight="1" x14ac:dyDescent="0.3">
      <c r="A18" s="44"/>
      <c r="B18" s="98"/>
      <c r="C18" s="98"/>
      <c r="D18" s="98"/>
      <c r="E18" s="98"/>
      <c r="F18" s="98"/>
      <c r="G18" s="98"/>
      <c r="H18" s="98"/>
      <c r="I18" s="98"/>
      <c r="J18" s="98"/>
      <c r="K18" s="98"/>
      <c r="L18" s="98"/>
      <c r="N18" s="44"/>
      <c r="O18" s="57"/>
      <c r="P18" s="57"/>
      <c r="Q18" s="57"/>
      <c r="R18" s="44"/>
    </row>
    <row r="19" spans="1:18" ht="15" thickBot="1" x14ac:dyDescent="0.35">
      <c r="A19" s="48"/>
      <c r="B19" s="48"/>
      <c r="C19" s="48"/>
      <c r="D19" s="61"/>
      <c r="E19" s="61"/>
      <c r="F19" s="61"/>
      <c r="G19" s="61"/>
      <c r="H19" s="61"/>
      <c r="I19" s="61"/>
      <c r="J19" s="61"/>
      <c r="K19" s="61"/>
      <c r="L19" s="61"/>
      <c r="N19" s="48"/>
      <c r="O19" s="48"/>
      <c r="P19" s="48"/>
      <c r="Q19" s="48"/>
      <c r="R19" s="48"/>
    </row>
    <row r="20" spans="1:18" x14ac:dyDescent="0.3">
      <c r="Q20" s="58"/>
      <c r="R20" s="35"/>
    </row>
    <row r="21" spans="1:18" x14ac:dyDescent="0.3"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</row>
    <row r="22" spans="1:18" x14ac:dyDescent="0.3"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</row>
    <row r="23" spans="1:18" x14ac:dyDescent="0.3">
      <c r="F23" s="35"/>
      <c r="G23" s="35"/>
      <c r="H23" s="35"/>
      <c r="I23" s="35"/>
      <c r="J23" s="35"/>
      <c r="K23" s="35"/>
      <c r="L23" s="35"/>
      <c r="M23" s="35"/>
      <c r="N23" s="32"/>
      <c r="O23" s="32"/>
      <c r="P23" s="32"/>
      <c r="Q23" s="32"/>
    </row>
    <row r="24" spans="1:18" x14ac:dyDescent="0.3"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</row>
    <row r="25" spans="1:18" x14ac:dyDescent="0.3"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</row>
    <row r="26" spans="1:18" x14ac:dyDescent="0.3"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</row>
  </sheetData>
  <mergeCells count="20">
    <mergeCell ref="B14:C14"/>
    <mergeCell ref="B15:C15"/>
    <mergeCell ref="B16:C16"/>
    <mergeCell ref="B17:C17"/>
    <mergeCell ref="L4:P4"/>
    <mergeCell ref="B4:I4"/>
    <mergeCell ref="B13:L13"/>
    <mergeCell ref="B18:C18"/>
    <mergeCell ref="D16:L16"/>
    <mergeCell ref="D17:L17"/>
    <mergeCell ref="D18:L18"/>
    <mergeCell ref="N5:Q5"/>
    <mergeCell ref="N6:Q6"/>
    <mergeCell ref="N7:Q7"/>
    <mergeCell ref="N8:Q8"/>
    <mergeCell ref="N9:Q9"/>
    <mergeCell ref="N10:Q10"/>
    <mergeCell ref="O13:Q13"/>
    <mergeCell ref="D14:L14"/>
    <mergeCell ref="D15:L1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horizontalDpi="2400" verticalDpi="2400" r:id="rId1"/>
  <headerFooter>
    <oddHeader xml:space="preserve">&amp;R&amp;10&amp;F 
&amp;A
</oddHeader>
    <oddFooter>&amp;L&amp;10© 2018&amp;C&amp;10Page &amp;P of &amp;N&amp;R&amp;G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L355"/>
  <sheetViews>
    <sheetView zoomScaleNormal="100" workbookViewId="0"/>
  </sheetViews>
  <sheetFormatPr defaultColWidth="9.109375" defaultRowHeight="15" customHeight="1" x14ac:dyDescent="0.3"/>
  <cols>
    <col min="1" max="1" width="1.44140625" style="15" customWidth="1"/>
    <col min="2" max="2" width="45.77734375" style="16" customWidth="1"/>
    <col min="3" max="10" width="11" customWidth="1"/>
    <col min="11" max="11" width="9.109375" customWidth="1"/>
    <col min="12" max="12" width="9.21875" customWidth="1"/>
  </cols>
  <sheetData>
    <row r="1" spans="1:11" s="50" customFormat="1" ht="45" customHeight="1" x14ac:dyDescent="0.55000000000000004">
      <c r="A1" s="5" t="s">
        <v>51</v>
      </c>
      <c r="B1" s="10"/>
      <c r="C1" s="12"/>
      <c r="D1" s="12"/>
      <c r="E1" s="12"/>
      <c r="F1" s="12"/>
      <c r="G1" s="12"/>
      <c r="H1" s="12"/>
      <c r="I1" s="12"/>
      <c r="J1" s="12"/>
      <c r="K1" s="12"/>
    </row>
    <row r="2" spans="1:11" s="37" customFormat="1" ht="30" customHeight="1" x14ac:dyDescent="0.4">
      <c r="A2" s="14"/>
      <c r="B2" s="7"/>
      <c r="C2" s="11"/>
      <c r="D2" s="11"/>
      <c r="E2" s="11"/>
      <c r="F2" s="11"/>
      <c r="G2" s="11"/>
      <c r="H2" s="11"/>
      <c r="I2" s="11"/>
      <c r="J2" s="11"/>
      <c r="K2" s="11"/>
    </row>
    <row r="4" spans="1:11" ht="15" customHeight="1" x14ac:dyDescent="0.3">
      <c r="A4" s="15" t="s">
        <v>15</v>
      </c>
    </row>
    <row r="5" spans="1:11" ht="15" customHeight="1" x14ac:dyDescent="0.3">
      <c r="B5" s="16" t="s">
        <v>52</v>
      </c>
    </row>
    <row r="6" spans="1:11" ht="15" customHeight="1" x14ac:dyDescent="0.3">
      <c r="B6" s="16" t="s">
        <v>56</v>
      </c>
    </row>
    <row r="7" spans="1:11" ht="15" customHeight="1" x14ac:dyDescent="0.3">
      <c r="B7" s="16" t="s">
        <v>58</v>
      </c>
    </row>
    <row r="9" spans="1:11" ht="15" customHeight="1" x14ac:dyDescent="0.3">
      <c r="B9" s="16" t="s">
        <v>27</v>
      </c>
      <c r="C9" s="64">
        <v>50</v>
      </c>
    </row>
    <row r="10" spans="1:11" ht="15" customHeight="1" x14ac:dyDescent="0.3">
      <c r="B10" s="16" t="s">
        <v>30</v>
      </c>
      <c r="C10" s="64">
        <v>100</v>
      </c>
    </row>
    <row r="11" spans="1:11" ht="15" customHeight="1" x14ac:dyDescent="0.3">
      <c r="B11" s="16" t="s">
        <v>40</v>
      </c>
      <c r="C11" s="64">
        <v>250</v>
      </c>
    </row>
    <row r="12" spans="1:11" ht="15" customHeight="1" x14ac:dyDescent="0.3">
      <c r="B12" s="16" t="s">
        <v>41</v>
      </c>
      <c r="C12" s="64">
        <v>45</v>
      </c>
    </row>
    <row r="13" spans="1:11" ht="15" customHeight="1" x14ac:dyDescent="0.3">
      <c r="C13" s="64"/>
    </row>
    <row r="14" spans="1:11" ht="15" customHeight="1" x14ac:dyDescent="0.3">
      <c r="C14" s="77" t="s">
        <v>48</v>
      </c>
      <c r="D14" s="77" t="s">
        <v>53</v>
      </c>
      <c r="E14" s="77" t="s">
        <v>54</v>
      </c>
      <c r="F14" s="77" t="s">
        <v>55</v>
      </c>
    </row>
    <row r="15" spans="1:11" ht="15" customHeight="1" x14ac:dyDescent="0.3">
      <c r="B15" s="16" t="s">
        <v>35</v>
      </c>
      <c r="C15" s="64">
        <v>200</v>
      </c>
      <c r="D15" s="64">
        <v>300</v>
      </c>
      <c r="E15" s="64">
        <v>350</v>
      </c>
      <c r="F15" s="64">
        <v>400</v>
      </c>
    </row>
    <row r="16" spans="1:11" ht="15" customHeight="1" x14ac:dyDescent="0.3">
      <c r="B16" s="16" t="s">
        <v>36</v>
      </c>
      <c r="C16" s="64">
        <v>100</v>
      </c>
      <c r="D16" s="64">
        <v>150</v>
      </c>
      <c r="E16" s="64">
        <v>175</v>
      </c>
      <c r="F16" s="64">
        <v>200</v>
      </c>
    </row>
    <row r="17" spans="1:6" ht="15" customHeight="1" x14ac:dyDescent="0.3">
      <c r="C17" s="64"/>
    </row>
    <row r="19" spans="1:6" ht="15" customHeight="1" x14ac:dyDescent="0.3">
      <c r="B19" s="16" t="s">
        <v>57</v>
      </c>
    </row>
    <row r="20" spans="1:6" ht="15" customHeight="1" x14ac:dyDescent="0.3">
      <c r="C20" s="77" t="str">
        <f>+C14</f>
        <v>LTM</v>
      </c>
      <c r="D20" s="77" t="str">
        <f>+D14</f>
        <v>Yr 1</v>
      </c>
      <c r="E20" s="77" t="str">
        <f>+E14</f>
        <v>Yr 2</v>
      </c>
      <c r="F20" s="77" t="str">
        <f>+F14</f>
        <v>Yr 3</v>
      </c>
    </row>
    <row r="21" spans="1:6" ht="15" customHeight="1" x14ac:dyDescent="0.3">
      <c r="B21" s="16" t="s">
        <v>26</v>
      </c>
    </row>
    <row r="22" spans="1:6" ht="15" customHeight="1" x14ac:dyDescent="0.3">
      <c r="B22" s="16" t="s">
        <v>18</v>
      </c>
    </row>
    <row r="24" spans="1:6" ht="15" customHeight="1" x14ac:dyDescent="0.3">
      <c r="A24" s="15" t="s">
        <v>19</v>
      </c>
    </row>
    <row r="25" spans="1:6" ht="15" customHeight="1" x14ac:dyDescent="0.3">
      <c r="B25" s="16" t="s">
        <v>63</v>
      </c>
      <c r="C25" s="65"/>
    </row>
    <row r="26" spans="1:6" ht="15" customHeight="1" x14ac:dyDescent="0.3">
      <c r="B26" s="16" t="s">
        <v>61</v>
      </c>
      <c r="C26" s="64"/>
    </row>
    <row r="27" spans="1:6" ht="15" customHeight="1" x14ac:dyDescent="0.3">
      <c r="B27" s="16" t="s">
        <v>62</v>
      </c>
      <c r="C27" s="64"/>
    </row>
    <row r="28" spans="1:6" ht="15" customHeight="1" x14ac:dyDescent="0.3">
      <c r="C28" s="64"/>
    </row>
    <row r="29" spans="1:6" ht="15" customHeight="1" x14ac:dyDescent="0.3">
      <c r="B29" s="16" t="s">
        <v>27</v>
      </c>
      <c r="C29" s="64">
        <v>50</v>
      </c>
    </row>
    <row r="30" spans="1:6" ht="15" customHeight="1" x14ac:dyDescent="0.3">
      <c r="B30" s="16" t="s">
        <v>30</v>
      </c>
      <c r="C30" s="64">
        <v>100</v>
      </c>
    </row>
    <row r="31" spans="1:6" ht="15" customHeight="1" x14ac:dyDescent="0.3">
      <c r="B31" s="16" t="s">
        <v>40</v>
      </c>
      <c r="C31" s="64">
        <v>250</v>
      </c>
    </row>
    <row r="32" spans="1:6" ht="15" customHeight="1" x14ac:dyDescent="0.3">
      <c r="B32" s="16" t="s">
        <v>41</v>
      </c>
      <c r="C32" s="64">
        <v>45</v>
      </c>
    </row>
    <row r="33" spans="2:4" ht="15" customHeight="1" x14ac:dyDescent="0.3">
      <c r="C33" s="64"/>
    </row>
    <row r="34" spans="2:4" ht="15" customHeight="1" x14ac:dyDescent="0.3">
      <c r="C34" s="64"/>
    </row>
    <row r="35" spans="2:4" ht="15" customHeight="1" x14ac:dyDescent="0.3">
      <c r="C35" s="74" t="s">
        <v>59</v>
      </c>
    </row>
    <row r="36" spans="2:4" ht="15" customHeight="1" x14ac:dyDescent="0.3">
      <c r="B36" s="72" t="s">
        <v>50</v>
      </c>
      <c r="C36" s="76" t="s">
        <v>60</v>
      </c>
    </row>
    <row r="37" spans="2:4" ht="15" customHeight="1" x14ac:dyDescent="0.3">
      <c r="B37" s="16" t="s">
        <v>42</v>
      </c>
      <c r="C37" s="64">
        <v>500</v>
      </c>
    </row>
    <row r="38" spans="2:4" ht="15" customHeight="1" x14ac:dyDescent="0.3">
      <c r="B38" s="16" t="s">
        <v>38</v>
      </c>
      <c r="C38" s="64">
        <v>-200</v>
      </c>
    </row>
    <row r="39" spans="2:4" ht="15" customHeight="1" x14ac:dyDescent="0.3">
      <c r="B39" s="16" t="s">
        <v>39</v>
      </c>
      <c r="C39">
        <f>SUM(C37:C38)</f>
        <v>300</v>
      </c>
      <c r="D39" t="str">
        <f ca="1">_xlfn.FORMULATEXT(C39)</f>
        <v>=SUM(C37:C38)</v>
      </c>
    </row>
    <row r="40" spans="2:4" ht="15" customHeight="1" x14ac:dyDescent="0.3">
      <c r="B40" s="16" t="s">
        <v>43</v>
      </c>
      <c r="C40" s="64">
        <v>-100</v>
      </c>
    </row>
    <row r="41" spans="2:4" ht="15" customHeight="1" x14ac:dyDescent="0.3">
      <c r="B41" s="16" t="s">
        <v>35</v>
      </c>
      <c r="C41">
        <f>C40+C39</f>
        <v>200</v>
      </c>
      <c r="D41" t="str">
        <f ca="1">_xlfn.FORMULATEXT(C41)</f>
        <v>=C40+C39</v>
      </c>
    </row>
    <row r="42" spans="2:4" ht="15" customHeight="1" x14ac:dyDescent="0.3">
      <c r="B42" s="16" t="s">
        <v>36</v>
      </c>
      <c r="C42" s="64">
        <v>100</v>
      </c>
    </row>
    <row r="44" spans="2:4" ht="15" customHeight="1" x14ac:dyDescent="0.3">
      <c r="C44" s="74" t="s">
        <v>59</v>
      </c>
    </row>
    <row r="45" spans="2:4" ht="15" customHeight="1" x14ac:dyDescent="0.3">
      <c r="B45" s="72" t="s">
        <v>49</v>
      </c>
      <c r="C45" s="76" t="s">
        <v>60</v>
      </c>
    </row>
    <row r="46" spans="2:4" ht="15" customHeight="1" x14ac:dyDescent="0.3">
      <c r="B46" s="16" t="s">
        <v>42</v>
      </c>
      <c r="C46" s="64">
        <v>270</v>
      </c>
    </row>
    <row r="47" spans="2:4" ht="15" customHeight="1" x14ac:dyDescent="0.3">
      <c r="B47" s="16" t="s">
        <v>38</v>
      </c>
      <c r="C47" s="65">
        <v>-50</v>
      </c>
    </row>
    <row r="48" spans="2:4" ht="15" customHeight="1" x14ac:dyDescent="0.3">
      <c r="B48" s="16" t="s">
        <v>39</v>
      </c>
      <c r="C48">
        <f>SUM(C46:C47)</f>
        <v>220</v>
      </c>
      <c r="D48" t="str">
        <f ca="1">_xlfn.FORMULATEXT(C48)</f>
        <v>=SUM(C46:C47)</v>
      </c>
    </row>
    <row r="49" spans="1:4" ht="15" customHeight="1" x14ac:dyDescent="0.3">
      <c r="B49" s="16" t="s">
        <v>43</v>
      </c>
      <c r="C49" s="64">
        <v>-30</v>
      </c>
    </row>
    <row r="50" spans="1:4" ht="15" customHeight="1" x14ac:dyDescent="0.3">
      <c r="B50" s="16" t="s">
        <v>35</v>
      </c>
      <c r="C50">
        <f>C49+C48</f>
        <v>190</v>
      </c>
      <c r="D50" t="str">
        <f ca="1">_xlfn.FORMULATEXT(C50)</f>
        <v>=C49+C48</v>
      </c>
    </row>
    <row r="51" spans="1:4" ht="15" customHeight="1" x14ac:dyDescent="0.3">
      <c r="B51" s="16" t="s">
        <v>36</v>
      </c>
      <c r="C51" s="64">
        <v>10</v>
      </c>
    </row>
    <row r="52" spans="1:4" ht="15" customHeight="1" x14ac:dyDescent="0.3">
      <c r="C52" s="64"/>
    </row>
    <row r="53" spans="1:4" ht="15" customHeight="1" x14ac:dyDescent="0.3">
      <c r="B53" s="16" t="s">
        <v>44</v>
      </c>
      <c r="C53">
        <f>C41+C42</f>
        <v>300</v>
      </c>
      <c r="D53" t="str">
        <f ca="1">_xlfn.FORMULATEXT(C53)</f>
        <v>=C41+C42</v>
      </c>
    </row>
    <row r="54" spans="1:4" ht="15" customHeight="1" x14ac:dyDescent="0.3">
      <c r="B54" s="16" t="s">
        <v>45</v>
      </c>
      <c r="C54" s="64">
        <f>0.5*(C50+C51)</f>
        <v>100</v>
      </c>
    </row>
    <row r="55" spans="1:4" ht="15" customHeight="1" x14ac:dyDescent="0.3">
      <c r="B55" s="16" t="s">
        <v>47</v>
      </c>
      <c r="C55">
        <f>SUM(C53:C54)</f>
        <v>400</v>
      </c>
      <c r="D55" t="str">
        <f ca="1">_xlfn.FORMULATEXT(C55)</f>
        <v>=SUM(C53:C54)</v>
      </c>
    </row>
    <row r="57" spans="1:4" ht="15" customHeight="1" x14ac:dyDescent="0.3">
      <c r="B57" s="16" t="s">
        <v>31</v>
      </c>
    </row>
    <row r="58" spans="1:4" ht="15" customHeight="1" x14ac:dyDescent="0.3">
      <c r="B58" s="16" t="s">
        <v>29</v>
      </c>
    </row>
    <row r="59" spans="1:4" ht="15" customHeight="1" x14ac:dyDescent="0.3">
      <c r="B59" s="16" t="s">
        <v>17</v>
      </c>
    </row>
    <row r="60" spans="1:4" ht="15" customHeight="1" x14ac:dyDescent="0.3">
      <c r="B60" s="16" t="s">
        <v>46</v>
      </c>
      <c r="C60" s="69"/>
    </row>
    <row r="61" spans="1:4" ht="15" customHeight="1" x14ac:dyDescent="0.3">
      <c r="C61" s="69"/>
    </row>
    <row r="62" spans="1:4" ht="15" customHeight="1" x14ac:dyDescent="0.3">
      <c r="A62" s="15" t="s">
        <v>20</v>
      </c>
      <c r="C62" s="69"/>
    </row>
    <row r="63" spans="1:4" ht="15" customHeight="1" x14ac:dyDescent="0.3">
      <c r="B63" s="16" t="s">
        <v>64</v>
      </c>
      <c r="C63" s="69"/>
    </row>
    <row r="64" spans="1:4" ht="15" customHeight="1" x14ac:dyDescent="0.3">
      <c r="C64" s="69"/>
    </row>
    <row r="65" spans="2:6" ht="15" customHeight="1" x14ac:dyDescent="0.3">
      <c r="B65" s="16" t="s">
        <v>80</v>
      </c>
      <c r="C65" s="69"/>
    </row>
    <row r="66" spans="2:6" ht="15" customHeight="1" x14ac:dyDescent="0.3">
      <c r="B66" s="16" t="s">
        <v>74</v>
      </c>
    </row>
    <row r="67" spans="2:6" ht="15" customHeight="1" x14ac:dyDescent="0.3">
      <c r="B67" s="16" t="s">
        <v>65</v>
      </c>
      <c r="C67" s="64">
        <v>46</v>
      </c>
    </row>
    <row r="68" spans="2:6" ht="15" customHeight="1" x14ac:dyDescent="0.3">
      <c r="B68" s="16" t="s">
        <v>66</v>
      </c>
      <c r="C68" s="64">
        <v>294.7</v>
      </c>
    </row>
    <row r="69" spans="2:6" ht="15" customHeight="1" x14ac:dyDescent="0.3">
      <c r="B69" s="16" t="s">
        <v>72</v>
      </c>
      <c r="C69" s="65">
        <v>561.9</v>
      </c>
    </row>
    <row r="70" spans="2:6" ht="15" customHeight="1" x14ac:dyDescent="0.3">
      <c r="C70" s="64"/>
    </row>
    <row r="71" spans="2:6" ht="15" customHeight="1" x14ac:dyDescent="0.3">
      <c r="C71" s="80" t="s">
        <v>70</v>
      </c>
      <c r="D71" s="81" t="s">
        <v>78</v>
      </c>
      <c r="E71" s="81" t="s">
        <v>78</v>
      </c>
      <c r="F71" s="78" t="s">
        <v>77</v>
      </c>
    </row>
    <row r="72" spans="2:6" ht="15" customHeight="1" x14ac:dyDescent="0.3">
      <c r="C72" s="75">
        <v>42917</v>
      </c>
      <c r="D72" s="75">
        <v>43190</v>
      </c>
      <c r="E72" s="75">
        <v>42825</v>
      </c>
      <c r="F72" s="75">
        <v>43465</v>
      </c>
    </row>
    <row r="73" spans="2:6" ht="15" customHeight="1" x14ac:dyDescent="0.3">
      <c r="B73" s="16" t="s">
        <v>67</v>
      </c>
    </row>
    <row r="74" spans="2:6" ht="15" customHeight="1" x14ac:dyDescent="0.3">
      <c r="B74" s="16" t="s">
        <v>68</v>
      </c>
      <c r="C74" s="64">
        <v>4488.3</v>
      </c>
      <c r="D74" s="64">
        <v>4396.3</v>
      </c>
      <c r="E74" s="64">
        <v>3345.5</v>
      </c>
      <c r="F74" s="64">
        <v>5983.3</v>
      </c>
    </row>
    <row r="75" spans="2:6" ht="15" customHeight="1" x14ac:dyDescent="0.3">
      <c r="B75" s="16" t="s">
        <v>37</v>
      </c>
      <c r="C75" s="65">
        <v>787.4</v>
      </c>
      <c r="D75" s="64">
        <v>453.6</v>
      </c>
      <c r="E75" s="64">
        <v>594.4</v>
      </c>
      <c r="F75" s="64">
        <v>1054.7</v>
      </c>
    </row>
    <row r="76" spans="2:6" ht="15" customHeight="1" x14ac:dyDescent="0.3">
      <c r="B76" s="16" t="s">
        <v>69</v>
      </c>
      <c r="C76" s="64">
        <v>212.8</v>
      </c>
      <c r="D76" s="64">
        <v>188.6</v>
      </c>
      <c r="E76" s="64">
        <v>148.69999999999999</v>
      </c>
      <c r="F76" s="64">
        <f>1318.7-1054.7</f>
        <v>264</v>
      </c>
    </row>
    <row r="77" spans="2:6" ht="15" customHeight="1" x14ac:dyDescent="0.3">
      <c r="B77" s="16" t="s">
        <v>71</v>
      </c>
      <c r="C77" s="64">
        <v>24</v>
      </c>
      <c r="D77" s="64">
        <v>9.5</v>
      </c>
      <c r="E77" s="64">
        <v>17.2</v>
      </c>
      <c r="F77" s="64"/>
    </row>
    <row r="78" spans="2:6" ht="15" customHeight="1" x14ac:dyDescent="0.3">
      <c r="C78" s="64"/>
    </row>
    <row r="79" spans="2:6" ht="15" customHeight="1" x14ac:dyDescent="0.3">
      <c r="B79" s="16" t="s">
        <v>73</v>
      </c>
      <c r="C79" s="64"/>
    </row>
    <row r="80" spans="2:6" ht="15" customHeight="1" x14ac:dyDescent="0.3">
      <c r="B80" s="16" t="s">
        <v>79</v>
      </c>
      <c r="C80" s="79"/>
    </row>
    <row r="81" spans="1:4" ht="15" customHeight="1" x14ac:dyDescent="0.3">
      <c r="C81" s="79"/>
    </row>
    <row r="82" spans="1:4" ht="15" customHeight="1" x14ac:dyDescent="0.3">
      <c r="C82" s="80" t="s">
        <v>48</v>
      </c>
      <c r="D82" s="78" t="s">
        <v>77</v>
      </c>
    </row>
    <row r="83" spans="1:4" ht="15" customHeight="1" x14ac:dyDescent="0.3">
      <c r="B83" s="16" t="s">
        <v>34</v>
      </c>
      <c r="C83" s="79"/>
    </row>
    <row r="84" spans="1:4" ht="15" customHeight="1" x14ac:dyDescent="0.3">
      <c r="B84" s="16" t="s">
        <v>25</v>
      </c>
      <c r="C84" s="79"/>
    </row>
    <row r="85" spans="1:4" ht="15" customHeight="1" x14ac:dyDescent="0.3">
      <c r="B85" s="16" t="s">
        <v>26</v>
      </c>
      <c r="C85" s="79"/>
    </row>
    <row r="86" spans="1:4" ht="15" customHeight="1" x14ac:dyDescent="0.3">
      <c r="B86" s="16" t="s">
        <v>18</v>
      </c>
      <c r="C86" s="85"/>
      <c r="D86" s="85"/>
    </row>
    <row r="87" spans="1:4" ht="15" customHeight="1" x14ac:dyDescent="0.3">
      <c r="C87" s="64"/>
    </row>
    <row r="89" spans="1:4" ht="15" customHeight="1" x14ac:dyDescent="0.3">
      <c r="C89" s="64"/>
    </row>
    <row r="90" spans="1:4" ht="15" customHeight="1" x14ac:dyDescent="0.3">
      <c r="C90" s="64"/>
    </row>
    <row r="91" spans="1:4" ht="15" customHeight="1" x14ac:dyDescent="0.3">
      <c r="A91" s="15" t="s">
        <v>21</v>
      </c>
      <c r="C91" s="64"/>
    </row>
    <row r="92" spans="1:4" ht="15" customHeight="1" x14ac:dyDescent="0.3">
      <c r="B92" s="16" t="s">
        <v>76</v>
      </c>
      <c r="C92" s="64"/>
    </row>
    <row r="93" spans="1:4" ht="15" customHeight="1" x14ac:dyDescent="0.3">
      <c r="C93" s="64"/>
    </row>
    <row r="94" spans="1:4" ht="15" customHeight="1" x14ac:dyDescent="0.3">
      <c r="C94" s="64"/>
    </row>
    <row r="96" spans="1:4" ht="15" customHeight="1" x14ac:dyDescent="0.3">
      <c r="C96" s="69"/>
    </row>
    <row r="97" spans="3:3" ht="15" customHeight="1" x14ac:dyDescent="0.3">
      <c r="C97" s="69"/>
    </row>
    <row r="98" spans="3:3" ht="15" customHeight="1" x14ac:dyDescent="0.3">
      <c r="C98" s="69"/>
    </row>
    <row r="103" spans="3:3" ht="15" customHeight="1" x14ac:dyDescent="0.3">
      <c r="C103" s="64"/>
    </row>
    <row r="104" spans="3:3" ht="15" customHeight="1" x14ac:dyDescent="0.3">
      <c r="C104" s="64"/>
    </row>
    <row r="105" spans="3:3" ht="15" customHeight="1" x14ac:dyDescent="0.3">
      <c r="C105" s="64"/>
    </row>
    <row r="106" spans="3:3" ht="15" customHeight="1" x14ac:dyDescent="0.3">
      <c r="C106" s="64"/>
    </row>
    <row r="108" spans="3:3" ht="15" customHeight="1" x14ac:dyDescent="0.3">
      <c r="C108" s="64"/>
    </row>
    <row r="109" spans="3:3" ht="15" customHeight="1" x14ac:dyDescent="0.3">
      <c r="C109" s="64"/>
    </row>
    <row r="110" spans="3:3" ht="15" customHeight="1" x14ac:dyDescent="0.3">
      <c r="C110" s="64"/>
    </row>
    <row r="111" spans="3:3" ht="15" customHeight="1" x14ac:dyDescent="0.3">
      <c r="C111" s="64"/>
    </row>
    <row r="112" spans="3:3" ht="15" customHeight="1" x14ac:dyDescent="0.3">
      <c r="C112" s="65"/>
    </row>
    <row r="113" spans="2:3" ht="15" customHeight="1" x14ac:dyDescent="0.3">
      <c r="C113" s="64"/>
    </row>
    <row r="116" spans="2:3" ht="15" customHeight="1" x14ac:dyDescent="0.3">
      <c r="B116" s="16" t="s">
        <v>170</v>
      </c>
    </row>
    <row r="117" spans="2:3" ht="15" customHeight="1" x14ac:dyDescent="0.3">
      <c r="B117" s="16" t="s">
        <v>75</v>
      </c>
    </row>
    <row r="130" spans="2:3" ht="15" customHeight="1" x14ac:dyDescent="0.3">
      <c r="C130" s="66"/>
    </row>
    <row r="143" spans="2:3" ht="15" customHeight="1" x14ac:dyDescent="0.3">
      <c r="B143" s="16" t="s">
        <v>175</v>
      </c>
    </row>
    <row r="145" spans="2:4" ht="15" customHeight="1" x14ac:dyDescent="0.3">
      <c r="B145" s="16" t="s">
        <v>171</v>
      </c>
    </row>
    <row r="146" spans="2:4" ht="15" customHeight="1" x14ac:dyDescent="0.3">
      <c r="B146" s="16" t="s">
        <v>81</v>
      </c>
    </row>
    <row r="147" spans="2:4" ht="15" customHeight="1" x14ac:dyDescent="0.3">
      <c r="B147" s="16" t="s">
        <v>82</v>
      </c>
    </row>
    <row r="149" spans="2:4" ht="15" customHeight="1" x14ac:dyDescent="0.3">
      <c r="C149" t="s">
        <v>78</v>
      </c>
      <c r="D149" t="s">
        <v>84</v>
      </c>
    </row>
    <row r="150" spans="2:4" ht="15" customHeight="1" x14ac:dyDescent="0.3">
      <c r="C150" s="75">
        <v>42826</v>
      </c>
      <c r="D150" s="75">
        <v>42917</v>
      </c>
    </row>
    <row r="151" spans="2:4" ht="15" customHeight="1" x14ac:dyDescent="0.3">
      <c r="B151" s="16" t="s">
        <v>172</v>
      </c>
      <c r="C151" s="73"/>
    </row>
    <row r="152" spans="2:4" ht="15" customHeight="1" x14ac:dyDescent="0.3">
      <c r="B152" s="16" t="s">
        <v>174</v>
      </c>
    </row>
    <row r="153" spans="2:4" ht="15" customHeight="1" x14ac:dyDescent="0.3">
      <c r="B153" s="16" t="s">
        <v>86</v>
      </c>
      <c r="C153" s="82"/>
      <c r="D153" s="82"/>
    </row>
    <row r="154" spans="2:4" ht="15" customHeight="1" x14ac:dyDescent="0.3">
      <c r="B154" s="16" t="s">
        <v>176</v>
      </c>
      <c r="C154" s="82"/>
      <c r="D154" s="82"/>
    </row>
    <row r="155" spans="2:4" ht="15" customHeight="1" x14ac:dyDescent="0.3">
      <c r="B155" s="16" t="s">
        <v>83</v>
      </c>
    </row>
    <row r="156" spans="2:4" ht="15" customHeight="1" x14ac:dyDescent="0.3">
      <c r="B156" s="16" t="s">
        <v>173</v>
      </c>
    </row>
    <row r="159" spans="2:4" ht="15" customHeight="1" x14ac:dyDescent="0.3">
      <c r="B159" s="16" t="s">
        <v>90</v>
      </c>
    </row>
    <row r="160" spans="2:4" ht="15" customHeight="1" x14ac:dyDescent="0.3">
      <c r="C160" t="s">
        <v>78</v>
      </c>
      <c r="D160" t="s">
        <v>78</v>
      </c>
    </row>
    <row r="161" spans="2:6" ht="15" customHeight="1" x14ac:dyDescent="0.3">
      <c r="C161" s="75">
        <v>42826</v>
      </c>
      <c r="D161" s="75">
        <v>43191</v>
      </c>
    </row>
    <row r="162" spans="2:6" ht="15" customHeight="1" x14ac:dyDescent="0.3">
      <c r="B162" s="16" t="s">
        <v>85</v>
      </c>
    </row>
    <row r="163" spans="2:6" ht="15" customHeight="1" x14ac:dyDescent="0.3">
      <c r="B163" s="16" t="s">
        <v>87</v>
      </c>
      <c r="C163" s="82"/>
      <c r="D163" s="82"/>
    </row>
    <row r="164" spans="2:6" ht="15" customHeight="1" x14ac:dyDescent="0.3">
      <c r="B164" s="16" t="s">
        <v>88</v>
      </c>
    </row>
    <row r="165" spans="2:6" ht="15" customHeight="1" x14ac:dyDescent="0.3">
      <c r="B165" s="16" t="s">
        <v>177</v>
      </c>
    </row>
    <row r="166" spans="2:6" ht="15" customHeight="1" x14ac:dyDescent="0.3">
      <c r="B166" s="16" t="s">
        <v>89</v>
      </c>
    </row>
    <row r="169" spans="2:6" ht="15" customHeight="1" x14ac:dyDescent="0.3">
      <c r="B169" s="16" t="s">
        <v>92</v>
      </c>
    </row>
    <row r="170" spans="2:6" ht="15" customHeight="1" x14ac:dyDescent="0.3">
      <c r="C170" s="78" t="str">
        <f>+C71</f>
        <v>FYE</v>
      </c>
      <c r="D170" s="78" t="str">
        <f>+C160</f>
        <v>9 months to</v>
      </c>
      <c r="E170" s="78" t="str">
        <f>+D160</f>
        <v>9 months to</v>
      </c>
      <c r="F170" s="78" t="s">
        <v>91</v>
      </c>
    </row>
    <row r="171" spans="2:6" ht="15" customHeight="1" x14ac:dyDescent="0.3">
      <c r="C171" s="75">
        <f>+C72</f>
        <v>42917</v>
      </c>
      <c r="D171" s="75">
        <f>+C161</f>
        <v>42826</v>
      </c>
      <c r="E171" s="75">
        <f>+D161</f>
        <v>43191</v>
      </c>
      <c r="F171" s="75">
        <f>+E171</f>
        <v>43191</v>
      </c>
    </row>
    <row r="172" spans="2:6" ht="15" customHeight="1" x14ac:dyDescent="0.3">
      <c r="B172" s="16" t="s">
        <v>26</v>
      </c>
      <c r="C172" s="79"/>
    </row>
    <row r="173" spans="2:6" ht="15" customHeight="1" x14ac:dyDescent="0.3">
      <c r="B173" s="16" t="s">
        <v>24</v>
      </c>
      <c r="C173" s="83"/>
    </row>
    <row r="174" spans="2:6" ht="15" customHeight="1" x14ac:dyDescent="0.3">
      <c r="B174" s="16" t="s">
        <v>93</v>
      </c>
      <c r="C174" s="84"/>
    </row>
    <row r="175" spans="2:6" ht="15" customHeight="1" x14ac:dyDescent="0.3">
      <c r="B175" s="16" t="s">
        <v>94</v>
      </c>
      <c r="C175" s="84"/>
    </row>
    <row r="177" spans="1:5" ht="15" customHeight="1" x14ac:dyDescent="0.3">
      <c r="A177" s="15" t="s">
        <v>32</v>
      </c>
    </row>
    <row r="178" spans="1:5" ht="15" customHeight="1" x14ac:dyDescent="0.3">
      <c r="C178" s="64"/>
    </row>
    <row r="179" spans="1:5" ht="15" customHeight="1" x14ac:dyDescent="0.3">
      <c r="C179" s="64"/>
    </row>
    <row r="180" spans="1:5" ht="15" customHeight="1" x14ac:dyDescent="0.3">
      <c r="C180" s="64"/>
    </row>
    <row r="184" spans="1:5" ht="15" customHeight="1" x14ac:dyDescent="0.3">
      <c r="C184" s="64"/>
      <c r="D184" s="64"/>
      <c r="E184" s="64"/>
    </row>
    <row r="185" spans="1:5" ht="15" customHeight="1" x14ac:dyDescent="0.3">
      <c r="C185" s="64"/>
      <c r="D185" s="64"/>
      <c r="E185" s="64"/>
    </row>
    <row r="186" spans="1:5" ht="15" customHeight="1" x14ac:dyDescent="0.3">
      <c r="C186" s="64"/>
      <c r="D186" s="64"/>
      <c r="E186" s="64"/>
    </row>
    <row r="187" spans="1:5" ht="15" customHeight="1" x14ac:dyDescent="0.3">
      <c r="C187" s="64"/>
    </row>
    <row r="188" spans="1:5" ht="15" customHeight="1" x14ac:dyDescent="0.3">
      <c r="C188" s="65"/>
      <c r="D188" s="64"/>
      <c r="E188" s="64"/>
    </row>
    <row r="189" spans="1:5" ht="15" customHeight="1" x14ac:dyDescent="0.3">
      <c r="C189" s="65"/>
      <c r="D189" s="66"/>
      <c r="E189" s="66"/>
    </row>
    <row r="190" spans="1:5" ht="15" customHeight="1" x14ac:dyDescent="0.3">
      <c r="C190" s="64"/>
    </row>
    <row r="191" spans="1:5" ht="15" customHeight="1" x14ac:dyDescent="0.3">
      <c r="C191" s="64"/>
    </row>
    <row r="194" spans="3:5" ht="15" customHeight="1" x14ac:dyDescent="0.3">
      <c r="C194" s="64"/>
    </row>
    <row r="195" spans="3:5" ht="15" customHeight="1" x14ac:dyDescent="0.3">
      <c r="C195" s="64"/>
      <c r="D195" s="64"/>
      <c r="E195" s="64"/>
    </row>
    <row r="201" spans="3:5" ht="15" customHeight="1" x14ac:dyDescent="0.3">
      <c r="C201" s="66"/>
      <c r="D201" s="66"/>
      <c r="E201" s="66"/>
    </row>
    <row r="203" spans="3:5" ht="15" customHeight="1" x14ac:dyDescent="0.3">
      <c r="D203" s="69"/>
      <c r="E203" s="69"/>
    </row>
    <row r="204" spans="3:5" ht="15" customHeight="1" x14ac:dyDescent="0.3">
      <c r="C204" s="69"/>
      <c r="D204" s="69"/>
      <c r="E204" s="69"/>
    </row>
    <row r="206" spans="3:5" ht="15" customHeight="1" x14ac:dyDescent="0.3">
      <c r="C206" s="64"/>
    </row>
    <row r="207" spans="3:5" ht="15" customHeight="1" x14ac:dyDescent="0.3">
      <c r="C207" s="64"/>
    </row>
    <row r="208" spans="3:5" ht="15" customHeight="1" x14ac:dyDescent="0.3">
      <c r="C208" s="65"/>
    </row>
    <row r="209" spans="2:3" ht="15" customHeight="1" x14ac:dyDescent="0.3">
      <c r="C209" s="64"/>
    </row>
    <row r="210" spans="2:3" ht="15" customHeight="1" x14ac:dyDescent="0.3">
      <c r="B210" s="72"/>
    </row>
    <row r="212" spans="2:3" ht="15" customHeight="1" x14ac:dyDescent="0.3">
      <c r="C212" s="64"/>
    </row>
    <row r="213" spans="2:3" ht="15" customHeight="1" x14ac:dyDescent="0.3">
      <c r="C213" s="64"/>
    </row>
    <row r="214" spans="2:3" ht="15" customHeight="1" x14ac:dyDescent="0.3">
      <c r="C214" s="64"/>
    </row>
    <row r="256" spans="3:3" ht="15" customHeight="1" x14ac:dyDescent="0.3">
      <c r="C256" s="64"/>
    </row>
    <row r="257" spans="3:4" ht="15" customHeight="1" x14ac:dyDescent="0.3">
      <c r="C257" s="64"/>
    </row>
    <row r="258" spans="3:4" ht="15" customHeight="1" x14ac:dyDescent="0.3">
      <c r="C258" s="64"/>
    </row>
    <row r="261" spans="3:4" ht="15" customHeight="1" x14ac:dyDescent="0.3">
      <c r="C261" s="64"/>
    </row>
    <row r="264" spans="3:4" ht="15" customHeight="1" x14ac:dyDescent="0.3">
      <c r="C264" s="66"/>
    </row>
    <row r="269" spans="3:4" ht="15" customHeight="1" x14ac:dyDescent="0.3">
      <c r="C269" s="65"/>
      <c r="D269" s="66"/>
    </row>
    <row r="270" spans="3:4" ht="15" customHeight="1" x14ac:dyDescent="0.3">
      <c r="C270" s="64"/>
      <c r="D270" s="64"/>
    </row>
    <row r="272" spans="3:4" ht="15" customHeight="1" x14ac:dyDescent="0.3">
      <c r="C272" s="64"/>
      <c r="D272" s="64"/>
    </row>
    <row r="273" spans="3:12" ht="15" customHeight="1" x14ac:dyDescent="0.3">
      <c r="C273" s="64"/>
      <c r="D273" s="64"/>
    </row>
    <row r="274" spans="3:12" ht="15" customHeight="1" x14ac:dyDescent="0.3">
      <c r="C274" s="64"/>
      <c r="D274" s="64"/>
    </row>
    <row r="277" spans="3:12" ht="15" customHeight="1" x14ac:dyDescent="0.3">
      <c r="C277" s="64"/>
      <c r="D277" s="64"/>
    </row>
    <row r="278" spans="3:12" ht="15" customHeight="1" x14ac:dyDescent="0.3">
      <c r="C278" s="69"/>
      <c r="D278" s="69"/>
    </row>
    <row r="280" spans="3:12" ht="15" customHeight="1" x14ac:dyDescent="0.3">
      <c r="C280" s="66"/>
    </row>
    <row r="281" spans="3:12" ht="15" customHeight="1" x14ac:dyDescent="0.3">
      <c r="C281" s="64"/>
    </row>
    <row r="282" spans="3:12" ht="15" customHeight="1" x14ac:dyDescent="0.3">
      <c r="C282" s="64"/>
    </row>
    <row r="283" spans="3:12" ht="15" customHeight="1" x14ac:dyDescent="0.3">
      <c r="C283" s="65"/>
      <c r="D283" s="66"/>
    </row>
    <row r="284" spans="3:12" ht="15" customHeight="1" x14ac:dyDescent="0.3">
      <c r="D284" s="64"/>
      <c r="L284" s="70"/>
    </row>
    <row r="286" spans="3:12" ht="15" customHeight="1" x14ac:dyDescent="0.3">
      <c r="C286" s="64"/>
      <c r="D286" s="64"/>
    </row>
    <row r="287" spans="3:12" ht="15" customHeight="1" x14ac:dyDescent="0.3">
      <c r="C287" s="64"/>
      <c r="D287" s="64"/>
    </row>
    <row r="288" spans="3:12" ht="15" customHeight="1" x14ac:dyDescent="0.3">
      <c r="C288" s="64"/>
      <c r="D288" s="64"/>
    </row>
    <row r="289" spans="3:12" ht="15" customHeight="1" x14ac:dyDescent="0.3">
      <c r="C289" s="64"/>
    </row>
    <row r="291" spans="3:12" ht="15" customHeight="1" x14ac:dyDescent="0.3">
      <c r="C291" s="64"/>
      <c r="D291" s="64"/>
      <c r="L291" s="66"/>
    </row>
    <row r="292" spans="3:12" ht="15" customHeight="1" x14ac:dyDescent="0.3">
      <c r="C292" s="69"/>
      <c r="D292" s="69"/>
    </row>
    <row r="295" spans="3:12" ht="15" customHeight="1" x14ac:dyDescent="0.3">
      <c r="C295" s="65"/>
    </row>
    <row r="296" spans="3:12" ht="15" customHeight="1" x14ac:dyDescent="0.3">
      <c r="C296" s="73"/>
    </row>
    <row r="297" spans="3:12" ht="15" customHeight="1" x14ac:dyDescent="0.3">
      <c r="C297" s="73"/>
    </row>
    <row r="298" spans="3:12" ht="15" customHeight="1" x14ac:dyDescent="0.3">
      <c r="C298" s="73"/>
      <c r="D298" s="67"/>
      <c r="E298" s="67"/>
    </row>
    <row r="299" spans="3:12" ht="15" customHeight="1" x14ac:dyDescent="0.3">
      <c r="D299" s="67"/>
      <c r="E299" s="67"/>
    </row>
    <row r="300" spans="3:12" ht="15" customHeight="1" x14ac:dyDescent="0.3">
      <c r="C300" s="64"/>
      <c r="D300" s="69"/>
      <c r="E300" s="69"/>
    </row>
    <row r="308" spans="3:3" ht="15" customHeight="1" x14ac:dyDescent="0.3">
      <c r="C308" s="64"/>
    </row>
    <row r="309" spans="3:3" ht="15" customHeight="1" x14ac:dyDescent="0.3">
      <c r="C309" s="64"/>
    </row>
    <row r="310" spans="3:3" ht="15" customHeight="1" x14ac:dyDescent="0.3">
      <c r="C310" s="64"/>
    </row>
    <row r="313" spans="3:3" ht="15" customHeight="1" x14ac:dyDescent="0.3">
      <c r="C313" s="64"/>
    </row>
    <row r="314" spans="3:3" ht="15" customHeight="1" x14ac:dyDescent="0.3">
      <c r="C314" s="64"/>
    </row>
    <row r="315" spans="3:3" ht="15" customHeight="1" x14ac:dyDescent="0.3">
      <c r="C315" s="64"/>
    </row>
    <row r="317" spans="3:3" ht="15" customHeight="1" x14ac:dyDescent="0.3">
      <c r="C317" s="65"/>
    </row>
    <row r="318" spans="3:3" ht="15" customHeight="1" x14ac:dyDescent="0.3">
      <c r="C318" s="64"/>
    </row>
    <row r="321" spans="3:3" ht="15" customHeight="1" x14ac:dyDescent="0.3">
      <c r="C321" s="69"/>
    </row>
    <row r="322" spans="3:3" ht="15" customHeight="1" x14ac:dyDescent="0.3">
      <c r="C322" s="66"/>
    </row>
    <row r="323" spans="3:3" ht="15" customHeight="1" x14ac:dyDescent="0.3">
      <c r="C323" s="66"/>
    </row>
    <row r="326" spans="3:3" ht="15" customHeight="1" x14ac:dyDescent="0.3">
      <c r="C326" s="69"/>
    </row>
    <row r="331" spans="3:3" ht="15" customHeight="1" x14ac:dyDescent="0.3">
      <c r="C331" s="66"/>
    </row>
    <row r="334" spans="3:3" ht="15" customHeight="1" x14ac:dyDescent="0.3">
      <c r="C334" s="69"/>
    </row>
    <row r="339" spans="3:7" ht="15" customHeight="1" x14ac:dyDescent="0.3">
      <c r="C339" s="66"/>
    </row>
    <row r="345" spans="3:7" ht="15" customHeight="1" x14ac:dyDescent="0.3">
      <c r="C345" s="64"/>
      <c r="D345" s="64"/>
      <c r="E345" s="64"/>
      <c r="F345" s="64"/>
      <c r="G345" s="64"/>
    </row>
    <row r="346" spans="3:7" ht="15" customHeight="1" x14ac:dyDescent="0.3">
      <c r="C346" s="68"/>
      <c r="D346" s="68"/>
      <c r="E346" s="68"/>
      <c r="F346" s="68"/>
      <c r="G346" s="68"/>
    </row>
    <row r="347" spans="3:7" ht="15" customHeight="1" x14ac:dyDescent="0.3">
      <c r="C347" s="68"/>
      <c r="D347" s="68"/>
      <c r="E347" s="68"/>
      <c r="F347" s="68"/>
      <c r="G347" s="68"/>
    </row>
    <row r="348" spans="3:7" ht="15" customHeight="1" x14ac:dyDescent="0.3">
      <c r="C348" s="68"/>
      <c r="D348" s="68"/>
      <c r="E348" s="68"/>
      <c r="F348" s="68"/>
      <c r="G348" s="68"/>
    </row>
    <row r="349" spans="3:7" ht="15" customHeight="1" x14ac:dyDescent="0.3">
      <c r="C349" s="68"/>
      <c r="D349" s="68"/>
      <c r="E349" s="68"/>
      <c r="F349" s="68"/>
      <c r="G349" s="68"/>
    </row>
    <row r="351" spans="3:7" ht="15" customHeight="1" x14ac:dyDescent="0.3">
      <c r="C351" s="71"/>
      <c r="D351" s="71"/>
      <c r="E351" s="71"/>
      <c r="F351" s="71"/>
      <c r="G351" s="71"/>
    </row>
    <row r="355" spans="1:7" ht="15" customHeight="1" x14ac:dyDescent="0.3">
      <c r="A355"/>
      <c r="C355" s="69"/>
      <c r="D355" s="69"/>
      <c r="E355" s="69"/>
      <c r="F355" s="69"/>
      <c r="G355" s="69"/>
    </row>
  </sheetData>
  <printOptions horizontalCentered="1" headings="1" gridLines="1"/>
  <pageMargins left="0.31496062992125984" right="0.31496062992125984" top="0.74803149606299213" bottom="0.74803149606299213" header="0.31496062992125984" footer="0.31496062992125984"/>
  <pageSetup paperSize="9" scale="65" fitToHeight="0" orientation="portrait" cellComments="asDisplayed" horizontalDpi="2400" verticalDpi="2400" r:id="rId1"/>
  <headerFooter>
    <oddHeader xml:space="preserve">&amp;R&amp;10&amp;F 
&amp;A
</oddHeader>
    <oddFooter>&amp;L&amp;10© 2018&amp;C&amp;10Page &amp;P of &amp;N&amp;R&amp;G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2440D-4433-426B-9B10-A19E6E660E50}">
  <sheetPr>
    <pageSetUpPr fitToPage="1"/>
  </sheetPr>
  <dimension ref="A1:K73"/>
  <sheetViews>
    <sheetView zoomScaleNormal="100" workbookViewId="0"/>
  </sheetViews>
  <sheetFormatPr defaultColWidth="9.109375" defaultRowHeight="15" customHeight="1" x14ac:dyDescent="0.3"/>
  <cols>
    <col min="1" max="1" width="1.44140625" style="15" customWidth="1"/>
    <col min="2" max="2" width="45.77734375" style="16" customWidth="1"/>
    <col min="3" max="10" width="11" customWidth="1"/>
    <col min="11" max="11" width="9.109375" customWidth="1"/>
    <col min="12" max="12" width="9.21875" customWidth="1"/>
  </cols>
  <sheetData>
    <row r="1" spans="1:11" s="50" customFormat="1" ht="45" customHeight="1" x14ac:dyDescent="0.55000000000000004">
      <c r="A1" s="5" t="s">
        <v>95</v>
      </c>
      <c r="B1" s="10"/>
      <c r="C1" s="12"/>
      <c r="D1" s="12"/>
      <c r="E1" s="12"/>
      <c r="F1" s="12"/>
      <c r="G1" s="12"/>
      <c r="H1" s="12"/>
      <c r="I1" s="12"/>
      <c r="J1" s="12"/>
      <c r="K1" s="12"/>
    </row>
    <row r="2" spans="1:11" s="37" customFormat="1" ht="30" customHeight="1" x14ac:dyDescent="0.4">
      <c r="A2" s="14"/>
      <c r="B2" s="7"/>
      <c r="C2" s="11"/>
      <c r="D2" s="11"/>
      <c r="E2" s="11"/>
      <c r="F2" s="11"/>
      <c r="G2" s="11"/>
      <c r="H2" s="11"/>
      <c r="I2" s="11"/>
      <c r="J2" s="11"/>
      <c r="K2" s="11"/>
    </row>
    <row r="4" spans="1:11" ht="15" customHeight="1" x14ac:dyDescent="0.3">
      <c r="A4" s="15" t="s">
        <v>15</v>
      </c>
    </row>
    <row r="5" spans="1:11" ht="15" customHeight="1" x14ac:dyDescent="0.3">
      <c r="B5" s="16" t="s">
        <v>110</v>
      </c>
    </row>
    <row r="6" spans="1:11" ht="15" customHeight="1" x14ac:dyDescent="0.3">
      <c r="B6" s="16" t="s">
        <v>130</v>
      </c>
    </row>
    <row r="8" spans="1:11" ht="15" customHeight="1" x14ac:dyDescent="0.3">
      <c r="B8" s="16" t="s">
        <v>34</v>
      </c>
      <c r="C8" s="64">
        <v>107618</v>
      </c>
    </row>
    <row r="9" spans="1:11" ht="15" customHeight="1" x14ac:dyDescent="0.3">
      <c r="B9" s="16" t="s">
        <v>25</v>
      </c>
      <c r="C9" s="64">
        <v>15699</v>
      </c>
    </row>
    <row r="10" spans="1:11" ht="15" customHeight="1" x14ac:dyDescent="0.3">
      <c r="B10" s="16" t="s">
        <v>96</v>
      </c>
      <c r="C10" s="64">
        <v>9551</v>
      </c>
    </row>
    <row r="11" spans="1:11" ht="15" customHeight="1" x14ac:dyDescent="0.3">
      <c r="C11" s="64"/>
    </row>
    <row r="12" spans="1:11" ht="15" customHeight="1" x14ac:dyDescent="0.3">
      <c r="C12" s="64"/>
    </row>
    <row r="13" spans="1:11" ht="15" customHeight="1" x14ac:dyDescent="0.3">
      <c r="B13" s="16" t="s">
        <v>97</v>
      </c>
      <c r="C13" s="64"/>
    </row>
    <row r="14" spans="1:11" ht="15" customHeight="1" x14ac:dyDescent="0.3">
      <c r="B14" s="16" t="s">
        <v>98</v>
      </c>
      <c r="C14" s="64">
        <f>2734+2585</f>
        <v>5319</v>
      </c>
    </row>
    <row r="15" spans="1:11" ht="15" customHeight="1" x14ac:dyDescent="0.3">
      <c r="B15" s="16" t="s">
        <v>104</v>
      </c>
      <c r="C15" s="64">
        <f>39870-11203-C14</f>
        <v>23348</v>
      </c>
      <c r="D15" s="78"/>
      <c r="E15" s="78"/>
      <c r="F15" s="78"/>
    </row>
    <row r="16" spans="1:11" ht="15" customHeight="1" x14ac:dyDescent="0.3">
      <c r="B16" s="16" t="s">
        <v>99</v>
      </c>
      <c r="C16" s="64">
        <v>11203</v>
      </c>
      <c r="D16" s="64"/>
      <c r="E16" s="64"/>
      <c r="F16" s="64"/>
    </row>
    <row r="17" spans="2:6" ht="15" customHeight="1" x14ac:dyDescent="0.3">
      <c r="C17" s="64"/>
      <c r="D17" s="64"/>
      <c r="E17" s="64"/>
      <c r="F17" s="64"/>
    </row>
    <row r="18" spans="2:6" ht="15" customHeight="1" x14ac:dyDescent="0.3">
      <c r="B18" s="16" t="s">
        <v>100</v>
      </c>
      <c r="C18" s="64">
        <f>71046-8693-4162</f>
        <v>58191</v>
      </c>
    </row>
    <row r="19" spans="2:6" ht="15" customHeight="1" x14ac:dyDescent="0.3">
      <c r="B19" s="16" t="s">
        <v>101</v>
      </c>
      <c r="C19" s="64">
        <f>8693+4162</f>
        <v>12855</v>
      </c>
    </row>
    <row r="20" spans="2:6" ht="15" customHeight="1" x14ac:dyDescent="0.3">
      <c r="B20" s="16" t="s">
        <v>102</v>
      </c>
      <c r="C20">
        <f>+SUM(C14:C16,C18:C19)</f>
        <v>110916</v>
      </c>
    </row>
    <row r="21" spans="2:6" ht="15" customHeight="1" x14ac:dyDescent="0.3">
      <c r="C21" s="78"/>
      <c r="D21" s="78"/>
      <c r="E21" s="78"/>
      <c r="F21" s="78"/>
    </row>
    <row r="22" spans="2:6" ht="15" customHeight="1" x14ac:dyDescent="0.3">
      <c r="B22" s="16" t="s">
        <v>103</v>
      </c>
      <c r="C22" s="64">
        <v>14438</v>
      </c>
      <c r="D22" s="86"/>
      <c r="E22" s="86"/>
      <c r="F22" s="86"/>
    </row>
    <row r="23" spans="2:6" ht="15" customHeight="1" x14ac:dyDescent="0.3">
      <c r="B23" s="16" t="s">
        <v>104</v>
      </c>
      <c r="C23" s="64">
        <f>36083-C22-2890</f>
        <v>18755</v>
      </c>
      <c r="D23" s="86"/>
      <c r="E23" s="86"/>
      <c r="F23" s="86"/>
    </row>
    <row r="24" spans="2:6" ht="15" customHeight="1" x14ac:dyDescent="0.3">
      <c r="B24" s="16" t="s">
        <v>105</v>
      </c>
      <c r="C24" s="64">
        <v>2890</v>
      </c>
      <c r="D24" s="86"/>
      <c r="E24" s="86"/>
      <c r="F24" s="86"/>
    </row>
    <row r="25" spans="2:6" ht="15" customHeight="1" x14ac:dyDescent="0.3">
      <c r="C25" s="86"/>
      <c r="D25" s="86"/>
      <c r="E25" s="86"/>
      <c r="F25" s="86"/>
    </row>
    <row r="26" spans="2:6" ht="15" customHeight="1" x14ac:dyDescent="0.3">
      <c r="B26" s="16" t="s">
        <v>106</v>
      </c>
      <c r="C26" s="64">
        <v>8966</v>
      </c>
      <c r="D26" s="86"/>
      <c r="E26" s="86"/>
      <c r="F26" s="86"/>
    </row>
    <row r="27" spans="2:6" ht="15" customHeight="1" x14ac:dyDescent="0.3">
      <c r="B27" s="16" t="s">
        <v>107</v>
      </c>
      <c r="C27" s="64">
        <f>21202-C26</f>
        <v>12236</v>
      </c>
      <c r="D27" s="86"/>
      <c r="E27" s="86"/>
      <c r="F27" s="86"/>
    </row>
    <row r="28" spans="2:6" ht="15" customHeight="1" x14ac:dyDescent="0.3">
      <c r="B28" s="16" t="s">
        <v>22</v>
      </c>
      <c r="C28" s="64">
        <v>48915</v>
      </c>
    </row>
    <row r="29" spans="2:6" ht="15" customHeight="1" x14ac:dyDescent="0.3">
      <c r="B29" s="16" t="s">
        <v>122</v>
      </c>
      <c r="C29" s="64">
        <v>4716</v>
      </c>
    </row>
    <row r="30" spans="2:6" ht="15" customHeight="1" x14ac:dyDescent="0.3">
      <c r="B30" s="16" t="s">
        <v>108</v>
      </c>
      <c r="C30">
        <f>+SUM(C22:C24,C26:C29)</f>
        <v>110916</v>
      </c>
    </row>
    <row r="32" spans="2:6" ht="15" customHeight="1" x14ac:dyDescent="0.3">
      <c r="B32" s="16" t="s">
        <v>27</v>
      </c>
      <c r="C32" s="64">
        <v>220</v>
      </c>
    </row>
    <row r="33" spans="1:3" ht="15" customHeight="1" x14ac:dyDescent="0.3">
      <c r="B33" s="16" t="s">
        <v>109</v>
      </c>
      <c r="C33" s="64">
        <v>1005</v>
      </c>
    </row>
    <row r="35" spans="1:3" ht="15" customHeight="1" x14ac:dyDescent="0.3">
      <c r="B35" s="16" t="s">
        <v>23</v>
      </c>
    </row>
    <row r="36" spans="1:3" ht="15" customHeight="1" x14ac:dyDescent="0.3">
      <c r="B36" s="16" t="s">
        <v>29</v>
      </c>
    </row>
    <row r="37" spans="1:3" ht="15" customHeight="1" x14ac:dyDescent="0.3">
      <c r="B37" s="16" t="s">
        <v>122</v>
      </c>
    </row>
    <row r="38" spans="1:3" ht="15" customHeight="1" x14ac:dyDescent="0.3">
      <c r="B38" s="16" t="s">
        <v>111</v>
      </c>
    </row>
    <row r="39" spans="1:3" ht="15" customHeight="1" x14ac:dyDescent="0.3">
      <c r="B39" s="16" t="s">
        <v>112</v>
      </c>
    </row>
    <row r="40" spans="1:3" ht="15" customHeight="1" x14ac:dyDescent="0.3">
      <c r="B40" s="16" t="s">
        <v>24</v>
      </c>
    </row>
    <row r="41" spans="1:3" ht="15" customHeight="1" x14ac:dyDescent="0.3">
      <c r="B41" s="16" t="s">
        <v>28</v>
      </c>
      <c r="C41" s="69"/>
    </row>
    <row r="43" spans="1:3" ht="15" customHeight="1" x14ac:dyDescent="0.3">
      <c r="A43" s="15" t="s">
        <v>19</v>
      </c>
    </row>
    <row r="44" spans="1:3" ht="15" customHeight="1" x14ac:dyDescent="0.3">
      <c r="B44" s="16" t="s">
        <v>113</v>
      </c>
      <c r="C44" s="65"/>
    </row>
    <row r="45" spans="1:3" ht="15" customHeight="1" x14ac:dyDescent="0.3">
      <c r="B45" s="16" t="s">
        <v>114</v>
      </c>
      <c r="C45" s="64"/>
    </row>
    <row r="46" spans="1:3" ht="15" customHeight="1" x14ac:dyDescent="0.3">
      <c r="C46" s="64"/>
    </row>
    <row r="47" spans="1:3" ht="15" customHeight="1" x14ac:dyDescent="0.3">
      <c r="B47" s="16" t="s">
        <v>115</v>
      </c>
      <c r="C47" s="64"/>
    </row>
    <row r="48" spans="1:3" ht="15" customHeight="1" x14ac:dyDescent="0.3">
      <c r="B48" s="16" t="s">
        <v>116</v>
      </c>
      <c r="C48" s="64"/>
    </row>
    <row r="49" spans="1:4" ht="15" customHeight="1" x14ac:dyDescent="0.3">
      <c r="B49" s="16" t="s">
        <v>117</v>
      </c>
      <c r="C49" s="64"/>
    </row>
    <row r="50" spans="1:4" ht="15" customHeight="1" x14ac:dyDescent="0.3">
      <c r="C50" s="64"/>
    </row>
    <row r="51" spans="1:4" ht="15" customHeight="1" x14ac:dyDescent="0.3">
      <c r="A51" s="15" t="s">
        <v>20</v>
      </c>
      <c r="C51" s="64"/>
    </row>
    <row r="52" spans="1:4" ht="15" customHeight="1" x14ac:dyDescent="0.3">
      <c r="B52" s="16" t="s">
        <v>118</v>
      </c>
      <c r="C52" s="64"/>
    </row>
    <row r="53" spans="1:4" ht="15" customHeight="1" x14ac:dyDescent="0.3">
      <c r="B53" s="16" t="s">
        <v>120</v>
      </c>
      <c r="C53" s="64"/>
    </row>
    <row r="54" spans="1:4" ht="15" customHeight="1" x14ac:dyDescent="0.3">
      <c r="B54" s="16" t="s">
        <v>119</v>
      </c>
      <c r="C54" s="74"/>
      <c r="D54" s="64">
        <v>3477</v>
      </c>
    </row>
    <row r="55" spans="1:4" ht="15" customHeight="1" x14ac:dyDescent="0.3">
      <c r="B55" s="72"/>
      <c r="C55" s="76"/>
    </row>
    <row r="56" spans="1:4" ht="15" customHeight="1" x14ac:dyDescent="0.3">
      <c r="B56" s="16" t="s">
        <v>121</v>
      </c>
      <c r="C56" s="64"/>
    </row>
    <row r="57" spans="1:4" ht="15" customHeight="1" x14ac:dyDescent="0.3">
      <c r="B57" s="16" t="s">
        <v>128</v>
      </c>
      <c r="C57" s="64"/>
    </row>
    <row r="58" spans="1:4" ht="15" customHeight="1" x14ac:dyDescent="0.3">
      <c r="B58" s="16" t="s">
        <v>123</v>
      </c>
      <c r="C58" s="64"/>
    </row>
    <row r="59" spans="1:4" ht="15" customHeight="1" x14ac:dyDescent="0.3">
      <c r="B59" s="16" t="s">
        <v>178</v>
      </c>
    </row>
    <row r="60" spans="1:4" ht="15" customHeight="1" x14ac:dyDescent="0.3">
      <c r="B60" s="16" t="s">
        <v>124</v>
      </c>
      <c r="C60" s="64"/>
    </row>
    <row r="62" spans="1:4" ht="15" customHeight="1" x14ac:dyDescent="0.3">
      <c r="B62" s="16" t="s">
        <v>126</v>
      </c>
      <c r="C62" s="64"/>
    </row>
    <row r="63" spans="1:4" ht="15" customHeight="1" x14ac:dyDescent="0.3">
      <c r="B63" s="16" t="s">
        <v>125</v>
      </c>
    </row>
    <row r="64" spans="1:4" ht="15" customHeight="1" x14ac:dyDescent="0.3">
      <c r="C64" s="74"/>
    </row>
    <row r="65" spans="1:4" ht="15" customHeight="1" x14ac:dyDescent="0.3">
      <c r="B65" s="87" t="s">
        <v>23</v>
      </c>
      <c r="C65" s="76"/>
    </row>
    <row r="66" spans="1:4" ht="15" customHeight="1" x14ac:dyDescent="0.3">
      <c r="B66" s="16" t="s">
        <v>29</v>
      </c>
      <c r="C66" s="64"/>
    </row>
    <row r="67" spans="1:4" ht="15" customHeight="1" x14ac:dyDescent="0.3">
      <c r="B67" s="16" t="s">
        <v>127</v>
      </c>
      <c r="C67" s="64"/>
      <c r="D67" s="89">
        <v>0</v>
      </c>
    </row>
    <row r="68" spans="1:4" ht="15" customHeight="1" x14ac:dyDescent="0.3">
      <c r="B68" s="16" t="s">
        <v>111</v>
      </c>
      <c r="C68" s="65"/>
    </row>
    <row r="69" spans="1:4" ht="15" customHeight="1" x14ac:dyDescent="0.3">
      <c r="B69" s="16" t="s">
        <v>126</v>
      </c>
    </row>
    <row r="70" spans="1:4" ht="15" customHeight="1" x14ac:dyDescent="0.3">
      <c r="B70" s="16" t="s">
        <v>24</v>
      </c>
      <c r="C70" s="64"/>
    </row>
    <row r="71" spans="1:4" ht="15" customHeight="1" x14ac:dyDescent="0.3">
      <c r="B71" s="16" t="s">
        <v>129</v>
      </c>
      <c r="D71" s="69"/>
    </row>
    <row r="72" spans="1:4" ht="15" customHeight="1" x14ac:dyDescent="0.3">
      <c r="C72" s="64"/>
    </row>
    <row r="73" spans="1:4" ht="15" customHeight="1" x14ac:dyDescent="0.3">
      <c r="A73" s="15" t="s">
        <v>32</v>
      </c>
      <c r="C73" s="64"/>
    </row>
  </sheetData>
  <printOptions horizontalCentered="1" headings="1" gridLines="1"/>
  <pageMargins left="0.31496062992125984" right="0.31496062992125984" top="0.74803149606299213" bottom="0.74803149606299213" header="0.31496062992125984" footer="0.31496062992125984"/>
  <pageSetup paperSize="9" scale="65" fitToHeight="0" orientation="portrait" cellComments="asDisplayed" horizontalDpi="2400" verticalDpi="2400" r:id="rId1"/>
  <headerFooter>
    <oddHeader xml:space="preserve">&amp;R&amp;10&amp;F 
&amp;A
</oddHeader>
    <oddFooter>&amp;L&amp;10© 2018&amp;C&amp;10Page &amp;P of &amp;N&amp;R&amp;G</oddFooter>
  </headerFooter>
  <rowBreaks count="1" manualBreakCount="1">
    <brk id="42" max="16383" man="1"/>
  </row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E6C4B-B314-45D8-A02C-32E2B03ADB13}">
  <sheetPr>
    <pageSetUpPr fitToPage="1"/>
  </sheetPr>
  <dimension ref="A1:K236"/>
  <sheetViews>
    <sheetView zoomScaleNormal="100" workbookViewId="0"/>
  </sheetViews>
  <sheetFormatPr defaultColWidth="9.109375" defaultRowHeight="15" customHeight="1" x14ac:dyDescent="0.3"/>
  <cols>
    <col min="1" max="1" width="1.44140625" style="15" customWidth="1"/>
    <col min="2" max="2" width="45.77734375" style="16" customWidth="1"/>
    <col min="3" max="10" width="11" customWidth="1"/>
    <col min="11" max="11" width="9.109375" customWidth="1"/>
    <col min="12" max="12" width="9.21875" customWidth="1"/>
  </cols>
  <sheetData>
    <row r="1" spans="1:11" s="50" customFormat="1" ht="45" customHeight="1" x14ac:dyDescent="0.55000000000000004">
      <c r="A1" s="5" t="s">
        <v>131</v>
      </c>
      <c r="B1" s="10"/>
      <c r="C1" s="12"/>
      <c r="D1" s="12"/>
      <c r="E1" s="12"/>
      <c r="F1" s="12"/>
      <c r="G1" s="12"/>
      <c r="H1" s="12"/>
      <c r="I1" s="12"/>
      <c r="J1" s="12"/>
      <c r="K1" s="12"/>
    </row>
    <row r="2" spans="1:11" s="37" customFormat="1" ht="30" customHeight="1" x14ac:dyDescent="0.4">
      <c r="A2" s="14"/>
      <c r="B2" s="7"/>
      <c r="C2" s="11"/>
      <c r="D2" s="11"/>
      <c r="E2" s="11"/>
      <c r="F2" s="11"/>
      <c r="G2" s="11"/>
      <c r="H2" s="11"/>
      <c r="I2" s="11"/>
      <c r="J2" s="11"/>
      <c r="K2" s="11"/>
    </row>
    <row r="4" spans="1:11" ht="15" customHeight="1" x14ac:dyDescent="0.3">
      <c r="A4" s="15" t="s">
        <v>15</v>
      </c>
    </row>
    <row r="5" spans="1:11" ht="15" customHeight="1" x14ac:dyDescent="0.3">
      <c r="B5" s="16" t="s">
        <v>137</v>
      </c>
    </row>
    <row r="6" spans="1:11" ht="15" customHeight="1" x14ac:dyDescent="0.3">
      <c r="B6" s="16" t="s">
        <v>133</v>
      </c>
    </row>
    <row r="7" spans="1:11" ht="15" customHeight="1" x14ac:dyDescent="0.3">
      <c r="B7" s="16" t="s">
        <v>139</v>
      </c>
    </row>
    <row r="8" spans="1:11" ht="15" customHeight="1" x14ac:dyDescent="0.3">
      <c r="B8" s="16" t="s">
        <v>140</v>
      </c>
    </row>
    <row r="10" spans="1:11" ht="15" customHeight="1" x14ac:dyDescent="0.3">
      <c r="B10" s="16" t="s">
        <v>25</v>
      </c>
      <c r="C10" s="64">
        <v>2887.5</v>
      </c>
    </row>
    <row r="11" spans="1:11" ht="15" customHeight="1" x14ac:dyDescent="0.3">
      <c r="B11" s="16" t="s">
        <v>138</v>
      </c>
      <c r="C11" s="64">
        <v>1882.3</v>
      </c>
    </row>
    <row r="12" spans="1:11" ht="15" customHeight="1" x14ac:dyDescent="0.3">
      <c r="B12" s="16" t="s">
        <v>132</v>
      </c>
      <c r="C12" s="64">
        <v>224.75</v>
      </c>
    </row>
    <row r="13" spans="1:11" ht="15" customHeight="1" x14ac:dyDescent="0.3">
      <c r="B13" s="16" t="s">
        <v>30</v>
      </c>
      <c r="C13" s="64">
        <v>444.38443699999999</v>
      </c>
    </row>
    <row r="14" spans="1:11" ht="15" customHeight="1" x14ac:dyDescent="0.3">
      <c r="C14" s="64"/>
    </row>
    <row r="15" spans="1:11" ht="15" customHeight="1" x14ac:dyDescent="0.3">
      <c r="C15" s="64"/>
    </row>
    <row r="16" spans="1:11" ht="15" customHeight="1" x14ac:dyDescent="0.3">
      <c r="C16" s="64"/>
    </row>
    <row r="17" spans="3:6" ht="15" customHeight="1" x14ac:dyDescent="0.3">
      <c r="C17" s="64"/>
    </row>
    <row r="18" spans="3:6" ht="15" customHeight="1" x14ac:dyDescent="0.3">
      <c r="C18" s="64"/>
    </row>
    <row r="19" spans="3:6" ht="15" customHeight="1" x14ac:dyDescent="0.3">
      <c r="C19" s="64"/>
      <c r="D19" s="86"/>
      <c r="E19" s="86"/>
      <c r="F19" s="86"/>
    </row>
    <row r="20" spans="3:6" ht="15" customHeight="1" x14ac:dyDescent="0.3">
      <c r="C20" s="64"/>
      <c r="D20" s="64"/>
      <c r="E20" s="64"/>
      <c r="F20" s="64"/>
    </row>
    <row r="21" spans="3:6" ht="15" customHeight="1" x14ac:dyDescent="0.3">
      <c r="C21" s="64"/>
      <c r="D21" s="64"/>
      <c r="E21" s="64"/>
      <c r="F21" s="64"/>
    </row>
    <row r="22" spans="3:6" ht="15" customHeight="1" x14ac:dyDescent="0.3">
      <c r="C22" s="64"/>
    </row>
    <row r="23" spans="3:6" ht="15" customHeight="1" x14ac:dyDescent="0.3">
      <c r="C23" s="64"/>
    </row>
    <row r="25" spans="3:6" ht="15" customHeight="1" x14ac:dyDescent="0.3">
      <c r="C25" s="86"/>
      <c r="D25" s="86"/>
      <c r="E25" s="86"/>
      <c r="F25" s="86"/>
    </row>
    <row r="26" spans="3:6" ht="15" customHeight="1" x14ac:dyDescent="0.3">
      <c r="C26" s="64"/>
      <c r="D26" s="86"/>
      <c r="E26" s="86"/>
      <c r="F26" s="86"/>
    </row>
    <row r="27" spans="3:6" ht="15" customHeight="1" x14ac:dyDescent="0.3">
      <c r="C27" s="64"/>
      <c r="D27" s="86"/>
      <c r="E27" s="86"/>
      <c r="F27" s="86"/>
    </row>
    <row r="28" spans="3:6" ht="15" customHeight="1" x14ac:dyDescent="0.3">
      <c r="C28" s="64"/>
      <c r="D28" s="86"/>
      <c r="E28" s="86"/>
      <c r="F28" s="86"/>
    </row>
    <row r="29" spans="3:6" ht="15" customHeight="1" x14ac:dyDescent="0.3">
      <c r="C29" s="86"/>
      <c r="D29" s="86"/>
      <c r="E29" s="86"/>
      <c r="F29" s="86"/>
    </row>
    <row r="30" spans="3:6" ht="15" customHeight="1" x14ac:dyDescent="0.3">
      <c r="C30" s="64"/>
      <c r="D30" s="86"/>
      <c r="E30" s="86"/>
      <c r="F30" s="86"/>
    </row>
    <row r="31" spans="3:6" ht="15" customHeight="1" x14ac:dyDescent="0.3">
      <c r="C31" s="64"/>
      <c r="D31" s="86"/>
      <c r="E31" s="86"/>
      <c r="F31" s="86"/>
    </row>
    <row r="32" spans="3:6" ht="15" customHeight="1" x14ac:dyDescent="0.3">
      <c r="C32" s="64"/>
    </row>
    <row r="33" spans="3:3" ht="15" customHeight="1" x14ac:dyDescent="0.3">
      <c r="C33" s="64"/>
    </row>
    <row r="36" spans="3:3" ht="15" customHeight="1" x14ac:dyDescent="0.3">
      <c r="C36" s="64"/>
    </row>
    <row r="37" spans="3:3" ht="15" customHeight="1" x14ac:dyDescent="0.3">
      <c r="C37" s="64"/>
    </row>
    <row r="45" spans="3:3" ht="15" customHeight="1" x14ac:dyDescent="0.3">
      <c r="C45" s="69"/>
    </row>
    <row r="48" spans="3:3" ht="15" customHeight="1" x14ac:dyDescent="0.3">
      <c r="C48" s="65"/>
    </row>
    <row r="49" spans="3:3" ht="15" customHeight="1" x14ac:dyDescent="0.3">
      <c r="C49" s="64"/>
    </row>
    <row r="50" spans="3:3" ht="15" customHeight="1" x14ac:dyDescent="0.3">
      <c r="C50" s="64"/>
    </row>
    <row r="51" spans="3:3" ht="15" customHeight="1" x14ac:dyDescent="0.3">
      <c r="C51" s="64"/>
    </row>
    <row r="52" spans="3:3" ht="15" customHeight="1" x14ac:dyDescent="0.3">
      <c r="C52" s="64"/>
    </row>
    <row r="53" spans="3:3" ht="15" customHeight="1" x14ac:dyDescent="0.3">
      <c r="C53" s="64"/>
    </row>
    <row r="54" spans="3:3" ht="15" customHeight="1" x14ac:dyDescent="0.3">
      <c r="C54" s="64"/>
    </row>
    <row r="55" spans="3:3" ht="15" customHeight="1" x14ac:dyDescent="0.3">
      <c r="C55" s="64"/>
    </row>
    <row r="56" spans="3:3" ht="15" customHeight="1" x14ac:dyDescent="0.3">
      <c r="C56" s="64"/>
    </row>
    <row r="57" spans="3:3" ht="15" customHeight="1" x14ac:dyDescent="0.3">
      <c r="C57" s="64"/>
    </row>
    <row r="58" spans="3:3" ht="15" customHeight="1" x14ac:dyDescent="0.3">
      <c r="C58" s="64"/>
    </row>
    <row r="59" spans="3:3" ht="15" customHeight="1" x14ac:dyDescent="0.3">
      <c r="C59" s="64"/>
    </row>
    <row r="60" spans="3:3" ht="15" customHeight="1" x14ac:dyDescent="0.3">
      <c r="C60" s="64"/>
    </row>
    <row r="61" spans="3:3" ht="15" customHeight="1" x14ac:dyDescent="0.3">
      <c r="C61" s="64"/>
    </row>
    <row r="62" spans="3:3" ht="15" customHeight="1" x14ac:dyDescent="0.3">
      <c r="C62" s="64"/>
    </row>
    <row r="63" spans="3:3" ht="15" customHeight="1" x14ac:dyDescent="0.3">
      <c r="C63" s="64"/>
    </row>
    <row r="64" spans="3:3" ht="15" customHeight="1" x14ac:dyDescent="0.3">
      <c r="C64" s="64"/>
    </row>
    <row r="65" spans="3:3" ht="15" customHeight="1" x14ac:dyDescent="0.3">
      <c r="C65" s="64"/>
    </row>
    <row r="66" spans="3:3" ht="15" customHeight="1" x14ac:dyDescent="0.3">
      <c r="C66" s="64"/>
    </row>
    <row r="67" spans="3:3" ht="15" customHeight="1" x14ac:dyDescent="0.3">
      <c r="C67" s="64"/>
    </row>
    <row r="68" spans="3:3" ht="15" customHeight="1" x14ac:dyDescent="0.3">
      <c r="C68" s="64"/>
    </row>
    <row r="69" spans="3:3" ht="15" customHeight="1" x14ac:dyDescent="0.3">
      <c r="C69" s="64"/>
    </row>
    <row r="70" spans="3:3" ht="15" customHeight="1" x14ac:dyDescent="0.3">
      <c r="C70" s="64"/>
    </row>
    <row r="71" spans="3:3" ht="15" customHeight="1" x14ac:dyDescent="0.3">
      <c r="C71" s="64"/>
    </row>
    <row r="72" spans="3:3" ht="15" customHeight="1" x14ac:dyDescent="0.3">
      <c r="C72" s="64"/>
    </row>
    <row r="73" spans="3:3" ht="15" customHeight="1" x14ac:dyDescent="0.3">
      <c r="C73" s="64"/>
    </row>
    <row r="74" spans="3:3" ht="15" customHeight="1" x14ac:dyDescent="0.3">
      <c r="C74" s="64"/>
    </row>
    <row r="75" spans="3:3" ht="15" customHeight="1" x14ac:dyDescent="0.3">
      <c r="C75" s="64"/>
    </row>
    <row r="76" spans="3:3" ht="15" customHeight="1" x14ac:dyDescent="0.3">
      <c r="C76" s="64"/>
    </row>
    <row r="77" spans="3:3" ht="15" customHeight="1" x14ac:dyDescent="0.3">
      <c r="C77" s="64"/>
    </row>
    <row r="78" spans="3:3" ht="15" customHeight="1" x14ac:dyDescent="0.3">
      <c r="C78" s="64"/>
    </row>
    <row r="79" spans="3:3" ht="15" customHeight="1" x14ac:dyDescent="0.3">
      <c r="C79" s="64"/>
    </row>
    <row r="80" spans="3:3" ht="15" customHeight="1" x14ac:dyDescent="0.3">
      <c r="C80" s="64"/>
    </row>
    <row r="81" spans="3:3" ht="15" customHeight="1" x14ac:dyDescent="0.3">
      <c r="C81" s="64"/>
    </row>
    <row r="82" spans="3:3" ht="15" customHeight="1" x14ac:dyDescent="0.3">
      <c r="C82" s="64"/>
    </row>
    <row r="83" spans="3:3" ht="15" customHeight="1" x14ac:dyDescent="0.3">
      <c r="C83" s="64"/>
    </row>
    <row r="84" spans="3:3" ht="15" customHeight="1" x14ac:dyDescent="0.3">
      <c r="C84" s="64"/>
    </row>
    <row r="85" spans="3:3" ht="15" customHeight="1" x14ac:dyDescent="0.3">
      <c r="C85" s="64"/>
    </row>
    <row r="86" spans="3:3" ht="15" customHeight="1" x14ac:dyDescent="0.3">
      <c r="C86" s="64"/>
    </row>
    <row r="87" spans="3:3" ht="15" customHeight="1" x14ac:dyDescent="0.3">
      <c r="C87" s="64"/>
    </row>
    <row r="88" spans="3:3" ht="15" customHeight="1" x14ac:dyDescent="0.3">
      <c r="C88" s="64"/>
    </row>
    <row r="89" spans="3:3" ht="15" customHeight="1" x14ac:dyDescent="0.3">
      <c r="C89" s="64"/>
    </row>
    <row r="125" spans="2:2" ht="15" customHeight="1" x14ac:dyDescent="0.3">
      <c r="B125" s="16" t="s">
        <v>23</v>
      </c>
    </row>
    <row r="126" spans="2:2" ht="15" customHeight="1" x14ac:dyDescent="0.3">
      <c r="B126" s="16" t="s">
        <v>127</v>
      </c>
    </row>
    <row r="127" spans="2:2" ht="15" customHeight="1" x14ac:dyDescent="0.3">
      <c r="B127" s="16" t="s">
        <v>136</v>
      </c>
    </row>
    <row r="128" spans="2:2" ht="15" customHeight="1" x14ac:dyDescent="0.3">
      <c r="B128" s="16" t="s">
        <v>134</v>
      </c>
    </row>
    <row r="129" spans="1:3" ht="15" customHeight="1" x14ac:dyDescent="0.3">
      <c r="B129" s="16" t="s">
        <v>135</v>
      </c>
    </row>
    <row r="130" spans="1:3" ht="15" customHeight="1" x14ac:dyDescent="0.3">
      <c r="B130" s="16" t="s">
        <v>181</v>
      </c>
    </row>
    <row r="131" spans="1:3" ht="15" customHeight="1" x14ac:dyDescent="0.3">
      <c r="B131" s="16" t="s">
        <v>180</v>
      </c>
    </row>
    <row r="132" spans="1:3" ht="15" customHeight="1" x14ac:dyDescent="0.3">
      <c r="B132" s="16" t="s">
        <v>182</v>
      </c>
    </row>
    <row r="133" spans="1:3" ht="15" customHeight="1" x14ac:dyDescent="0.3">
      <c r="B133" s="16" t="s">
        <v>41</v>
      </c>
    </row>
    <row r="134" spans="1:3" ht="15" customHeight="1" x14ac:dyDescent="0.3">
      <c r="B134" s="16" t="s">
        <v>24</v>
      </c>
    </row>
    <row r="136" spans="1:3" ht="15" customHeight="1" x14ac:dyDescent="0.3">
      <c r="B136" s="16" t="s">
        <v>25</v>
      </c>
    </row>
    <row r="137" spans="1:3" ht="15" customHeight="1" x14ac:dyDescent="0.3">
      <c r="B137" s="16" t="s">
        <v>138</v>
      </c>
    </row>
    <row r="138" spans="1:3" ht="15" customHeight="1" x14ac:dyDescent="0.3">
      <c r="B138" s="16" t="s">
        <v>141</v>
      </c>
    </row>
    <row r="139" spans="1:3" ht="15" customHeight="1" x14ac:dyDescent="0.3">
      <c r="B139" s="16" t="s">
        <v>26</v>
      </c>
    </row>
    <row r="141" spans="1:3" ht="15" customHeight="1" x14ac:dyDescent="0.3">
      <c r="B141" s="16" t="s">
        <v>18</v>
      </c>
      <c r="C141" s="69"/>
    </row>
    <row r="143" spans="1:3" ht="15" customHeight="1" x14ac:dyDescent="0.3">
      <c r="A143" s="15" t="s">
        <v>19</v>
      </c>
    </row>
    <row r="144" spans="1:3" ht="15" customHeight="1" x14ac:dyDescent="0.3">
      <c r="B144" s="16" t="s">
        <v>179</v>
      </c>
    </row>
    <row r="156" spans="2:2" ht="15" customHeight="1" x14ac:dyDescent="0.3">
      <c r="B156" s="16" t="s">
        <v>183</v>
      </c>
    </row>
    <row r="167" spans="2:2" ht="15" customHeight="1" x14ac:dyDescent="0.3">
      <c r="B167" s="16" t="s">
        <v>142</v>
      </c>
    </row>
    <row r="169" spans="2:2" ht="15" customHeight="1" x14ac:dyDescent="0.3">
      <c r="B169" s="16" t="s">
        <v>143</v>
      </c>
    </row>
    <row r="170" spans="2:2" ht="15" customHeight="1" x14ac:dyDescent="0.3">
      <c r="B170" s="16" t="s">
        <v>144</v>
      </c>
    </row>
    <row r="171" spans="2:2" ht="15" customHeight="1" x14ac:dyDescent="0.3">
      <c r="B171" s="16" t="s">
        <v>148</v>
      </c>
    </row>
    <row r="173" spans="2:2" ht="15" customHeight="1" x14ac:dyDescent="0.3">
      <c r="B173" s="16" t="s">
        <v>145</v>
      </c>
    </row>
    <row r="174" spans="2:2" ht="15" customHeight="1" x14ac:dyDescent="0.3">
      <c r="B174" s="16" t="s">
        <v>146</v>
      </c>
    </row>
    <row r="175" spans="2:2" ht="15" customHeight="1" x14ac:dyDescent="0.3">
      <c r="B175" s="16" t="s">
        <v>147</v>
      </c>
    </row>
    <row r="177" spans="1:3" ht="15" customHeight="1" x14ac:dyDescent="0.3">
      <c r="B177" s="16" t="s">
        <v>149</v>
      </c>
      <c r="C177" s="69"/>
    </row>
    <row r="179" spans="1:3" ht="15" customHeight="1" x14ac:dyDescent="0.3">
      <c r="A179" s="15" t="s">
        <v>20</v>
      </c>
    </row>
    <row r="180" spans="1:3" ht="15" customHeight="1" x14ac:dyDescent="0.3">
      <c r="B180" s="16" t="s">
        <v>150</v>
      </c>
    </row>
    <row r="191" spans="1:3" ht="15" customHeight="1" x14ac:dyDescent="0.3">
      <c r="B191" s="16" t="s">
        <v>151</v>
      </c>
    </row>
    <row r="192" spans="1:3" ht="15" customHeight="1" x14ac:dyDescent="0.3">
      <c r="B192" s="16" t="s">
        <v>161</v>
      </c>
    </row>
    <row r="193" spans="2:3" ht="15" customHeight="1" x14ac:dyDescent="0.3">
      <c r="B193" s="16" t="s">
        <v>152</v>
      </c>
      <c r="C193" s="64">
        <v>248.88</v>
      </c>
    </row>
    <row r="194" spans="2:3" ht="15" customHeight="1" x14ac:dyDescent="0.3">
      <c r="B194" s="16" t="s">
        <v>157</v>
      </c>
    </row>
    <row r="195" spans="2:3" ht="15" customHeight="1" x14ac:dyDescent="0.3">
      <c r="B195" s="16" t="s">
        <v>154</v>
      </c>
    </row>
    <row r="197" spans="2:3" ht="15" customHeight="1" x14ac:dyDescent="0.3">
      <c r="B197" s="16" t="s">
        <v>153</v>
      </c>
    </row>
    <row r="198" spans="2:3" ht="15" customHeight="1" x14ac:dyDescent="0.3">
      <c r="B198" s="16" t="s">
        <v>155</v>
      </c>
      <c r="C198" s="88">
        <v>0.02</v>
      </c>
    </row>
    <row r="199" spans="2:3" ht="15" customHeight="1" x14ac:dyDescent="0.3">
      <c r="B199" s="16" t="s">
        <v>156</v>
      </c>
    </row>
    <row r="201" spans="2:3" ht="15" customHeight="1" x14ac:dyDescent="0.3">
      <c r="B201" s="16" t="s">
        <v>158</v>
      </c>
    </row>
    <row r="202" spans="2:3" ht="15" customHeight="1" x14ac:dyDescent="0.3">
      <c r="B202" s="16" t="s">
        <v>159</v>
      </c>
    </row>
    <row r="203" spans="2:3" ht="15" customHeight="1" x14ac:dyDescent="0.3">
      <c r="B203" s="16" t="s">
        <v>160</v>
      </c>
    </row>
    <row r="205" spans="2:3" ht="15" customHeight="1" x14ac:dyDescent="0.3">
      <c r="B205" s="16" t="s">
        <v>162</v>
      </c>
    </row>
    <row r="206" spans="2:3" ht="15" customHeight="1" x14ac:dyDescent="0.3">
      <c r="B206" s="16" t="s">
        <v>163</v>
      </c>
    </row>
    <row r="207" spans="2:3" ht="15" customHeight="1" x14ac:dyDescent="0.3">
      <c r="B207" s="16" t="s">
        <v>164</v>
      </c>
    </row>
    <row r="208" spans="2:3" ht="15" customHeight="1" x14ac:dyDescent="0.3">
      <c r="B208" s="16" t="s">
        <v>27</v>
      </c>
    </row>
    <row r="209" spans="1:2" ht="15" customHeight="1" x14ac:dyDescent="0.3">
      <c r="B209" s="16" t="s">
        <v>23</v>
      </c>
    </row>
    <row r="211" spans="1:2" ht="15" customHeight="1" x14ac:dyDescent="0.3">
      <c r="B211" s="16" t="str">
        <f>B126</f>
        <v>Non controlling interest</v>
      </c>
    </row>
    <row r="212" spans="1:2" ht="15" customHeight="1" x14ac:dyDescent="0.3">
      <c r="B212" s="16" t="str">
        <f t="shared" ref="B212:B218" si="0">B127</f>
        <v>Redeemable noncontrolling interest</v>
      </c>
    </row>
    <row r="213" spans="1:2" ht="15" customHeight="1" x14ac:dyDescent="0.3">
      <c r="B213" s="16" t="str">
        <f t="shared" si="0"/>
        <v>Long term obligations</v>
      </c>
    </row>
    <row r="214" spans="1:2" ht="15" customHeight="1" x14ac:dyDescent="0.3">
      <c r="B214" s="16" t="str">
        <f t="shared" si="0"/>
        <v>Current portion of long term obligations</v>
      </c>
    </row>
    <row r="215" spans="1:2" ht="15" customHeight="1" x14ac:dyDescent="0.3">
      <c r="B215" s="16" t="str">
        <f t="shared" si="0"/>
        <v>Long term operating lease</v>
      </c>
    </row>
    <row r="216" spans="1:2" ht="15" customHeight="1" x14ac:dyDescent="0.3">
      <c r="B216" s="16" t="str">
        <f t="shared" si="0"/>
        <v>Current portion of operating lease liability</v>
      </c>
    </row>
    <row r="217" spans="1:2" ht="15" customHeight="1" x14ac:dyDescent="0.3">
      <c r="B217" s="16" t="str">
        <f t="shared" si="0"/>
        <v>Accrued interest</v>
      </c>
    </row>
    <row r="218" spans="1:2" ht="15" customHeight="1" x14ac:dyDescent="0.3">
      <c r="B218" s="16" t="str">
        <f t="shared" si="0"/>
        <v>Cash</v>
      </c>
    </row>
    <row r="219" spans="1:2" ht="15" customHeight="1" x14ac:dyDescent="0.3">
      <c r="B219" s="16" t="s">
        <v>165</v>
      </c>
    </row>
    <row r="220" spans="1:2" ht="15" customHeight="1" x14ac:dyDescent="0.3">
      <c r="B220" s="16" t="s">
        <v>166</v>
      </c>
    </row>
    <row r="222" spans="1:2" ht="15" customHeight="1" x14ac:dyDescent="0.3">
      <c r="A222" s="15" t="s">
        <v>21</v>
      </c>
    </row>
    <row r="223" spans="1:2" ht="15" customHeight="1" x14ac:dyDescent="0.3">
      <c r="B223" s="16" t="s">
        <v>167</v>
      </c>
    </row>
    <row r="232" spans="1:2" ht="15" customHeight="1" x14ac:dyDescent="0.3">
      <c r="B232" s="16" t="s">
        <v>168</v>
      </c>
    </row>
    <row r="234" spans="1:2" ht="15" customHeight="1" x14ac:dyDescent="0.3">
      <c r="B234" s="16" t="s">
        <v>165</v>
      </c>
    </row>
    <row r="236" spans="1:2" ht="15" customHeight="1" x14ac:dyDescent="0.3">
      <c r="A236" s="15" t="s">
        <v>32</v>
      </c>
    </row>
  </sheetData>
  <printOptions horizontalCentered="1" headings="1" gridLines="1"/>
  <pageMargins left="0.31496062992125984" right="0.31496062992125984" top="0.74803149606299213" bottom="0.74803149606299213" header="0.31496062992125984" footer="0.31496062992125984"/>
  <pageSetup paperSize="9" scale="65" fitToHeight="0" orientation="portrait" cellComments="asDisplayed" horizontalDpi="2400" verticalDpi="2400" r:id="rId1"/>
  <headerFooter>
    <oddHeader xml:space="preserve">&amp;R&amp;10&amp;F 
&amp;A
</oddHeader>
    <oddFooter>&amp;L&amp;10© 2018&amp;C&amp;10Page &amp;P of &amp;N&amp;R&amp;G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F002F8CDD7ACF40A6C36B1C9FA62C55" ma:contentTypeVersion="13" ma:contentTypeDescription="Create a new document." ma:contentTypeScope="" ma:versionID="91a2337fa3e469389372e0f8f3ebfbff">
  <xsd:schema xmlns:xsd="http://www.w3.org/2001/XMLSchema" xmlns:xs="http://www.w3.org/2001/XMLSchema" xmlns:p="http://schemas.microsoft.com/office/2006/metadata/properties" xmlns:ns2="69eded41-6c5d-4718-b7b7-dbfd1652bccf" xmlns:ns3="6ea4884f-dd23-4a9e-9674-e0962577458b" targetNamespace="http://schemas.microsoft.com/office/2006/metadata/properties" ma:root="true" ma:fieldsID="997a15627981ecf1ec0c7ac2787440f4" ns2:_="" ns3:_="">
    <xsd:import namespace="69eded41-6c5d-4718-b7b7-dbfd1652bccf"/>
    <xsd:import namespace="6ea4884f-dd23-4a9e-9674-e0962577458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eded41-6c5d-4718-b7b7-dbfd1652bc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c32ff089-c713-41da-a7f8-7725fa36ebb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a4884f-dd23-4a9e-9674-e0962577458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797a576b-233c-4f6a-bc99-79689ae6a87f}" ma:internalName="TaxCatchAll" ma:showField="CatchAllData" ma:web="6ea4884f-dd23-4a9e-9674-e0962577458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9eded41-6c5d-4718-b7b7-dbfd1652bccf">
      <Terms xmlns="http://schemas.microsoft.com/office/infopath/2007/PartnerControls"/>
    </lcf76f155ced4ddcb4097134ff3c332f>
    <TaxCatchAll xmlns="6ea4884f-dd23-4a9e-9674-e0962577458b" xsi:nil="true"/>
  </documentManagement>
</p:properties>
</file>

<file path=customXml/itemProps1.xml><?xml version="1.0" encoding="utf-8"?>
<ds:datastoreItem xmlns:ds="http://schemas.openxmlformats.org/officeDocument/2006/customXml" ds:itemID="{5525A28A-9099-48AE-A98A-A23992921070}"/>
</file>

<file path=customXml/itemProps2.xml><?xml version="1.0" encoding="utf-8"?>
<ds:datastoreItem xmlns:ds="http://schemas.openxmlformats.org/officeDocument/2006/customXml" ds:itemID="{C90FCCAB-A6CD-4A1E-9EF4-CF6318479E81}"/>
</file>

<file path=customXml/itemProps3.xml><?xml version="1.0" encoding="utf-8"?>
<ds:datastoreItem xmlns:ds="http://schemas.openxmlformats.org/officeDocument/2006/customXml" ds:itemID="{A17C0559-E557-4C0A-B8E9-2D34F8E9ABC1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Welcome</vt:lpstr>
      <vt:lpstr>Info</vt:lpstr>
      <vt:lpstr>Acquisitions</vt:lpstr>
      <vt:lpstr>Disposals</vt:lpstr>
      <vt:lpstr>Financing</vt:lpstr>
      <vt:lpstr>Acquisitions!Print_Area</vt:lpstr>
      <vt:lpstr>Disposals!Print_Area</vt:lpstr>
      <vt:lpstr>Financing!Print_Area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Petter Ljunggren</dc:creator>
  <cp:lastModifiedBy>Zu</cp:lastModifiedBy>
  <cp:lastPrinted>2022-01-06T13:48:04Z</cp:lastPrinted>
  <dcterms:created xsi:type="dcterms:W3CDTF">2016-02-03T14:06:14Z</dcterms:created>
  <dcterms:modified xsi:type="dcterms:W3CDTF">2022-01-13T13:10:38Z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0x0101004F002F8CDD7ACF40A6C36B1C9FA62C55</vt:lpwstr>
  </property>
</Properties>
</file>