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Create/2023 JPM Adv Excel/New Files/"/>
    </mc:Choice>
  </mc:AlternateContent>
  <xr:revisionPtr revIDLastSave="249" documentId="11_AB39C03A89E66708003DF3F98CE42D896655A191" xr6:coauthVersionLast="47" xr6:coauthVersionMax="47" xr10:uidLastSave="{4893C153-725D-4735-9AC1-59CB66C398A7}"/>
  <bookViews>
    <workbookView xWindow="5205" yWindow="-16320" windowWidth="29040" windowHeight="15720" xr2:uid="{00000000-000D-0000-FFFF-FFFF00000000}"/>
  </bookViews>
  <sheets>
    <sheet name="Welcome" sheetId="1" r:id="rId1"/>
    <sheet name="Info" sheetId="6" r:id="rId2"/>
    <sheet name="Lookups 1" sheetId="2" r:id="rId3"/>
    <sheet name="Lookups 2" sheetId="14" r:id="rId4"/>
    <sheet name="Multiple Sheets" sheetId="9" r:id="rId5"/>
    <sheet name="North" sheetId="10" r:id="rId6"/>
    <sheet name="East" sheetId="11" r:id="rId7"/>
    <sheet name="West" sheetId="12" r:id="rId8"/>
    <sheet name="Transposing" sheetId="13" r:id="rId9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8">Transposing!$A$1:$O$63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 a="1"/>
  <c r="C75" i="2" s="1"/>
  <c r="C32" i="2"/>
  <c r="C32" i="14"/>
  <c r="C75" i="14" a="1"/>
  <c r="C75" i="14" s="1"/>
  <c r="C64" i="14"/>
  <c r="C54" i="14"/>
  <c r="C43" i="14"/>
  <c r="C21" i="14"/>
  <c r="C11" i="14"/>
  <c r="F71" i="2"/>
  <c r="F70" i="2"/>
  <c r="F69" i="2"/>
  <c r="F68" i="2"/>
  <c r="F67" i="2"/>
  <c r="C64" i="2"/>
  <c r="C54" i="2"/>
  <c r="F50" i="2"/>
  <c r="F49" i="2"/>
  <c r="F48" i="2"/>
  <c r="F47" i="2"/>
  <c r="F46" i="2"/>
  <c r="C43" i="2"/>
  <c r="F39" i="2"/>
  <c r="F38" i="2"/>
  <c r="F37" i="2"/>
  <c r="F36" i="2"/>
  <c r="F35" i="2"/>
  <c r="F28" i="2"/>
  <c r="F27" i="2"/>
  <c r="F26" i="2"/>
  <c r="F25" i="2"/>
  <c r="F24" i="2"/>
  <c r="D32" i="9"/>
  <c r="E32" i="9"/>
  <c r="H61" i="13" l="1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7" i="13"/>
  <c r="G57" i="13"/>
  <c r="F57" i="13"/>
  <c r="E57" i="13"/>
  <c r="D57" i="13"/>
  <c r="C57" i="13"/>
  <c r="H56" i="13"/>
  <c r="G56" i="13"/>
  <c r="F56" i="13"/>
  <c r="E56" i="13"/>
  <c r="D56" i="13"/>
  <c r="C56" i="13"/>
  <c r="H55" i="13"/>
  <c r="G55" i="13"/>
  <c r="F55" i="13"/>
  <c r="E55" i="13"/>
  <c r="D55" i="13"/>
  <c r="C55" i="13"/>
  <c r="H51" i="13"/>
  <c r="G51" i="13"/>
  <c r="F51" i="13"/>
  <c r="E51" i="13"/>
  <c r="D51" i="13"/>
  <c r="C51" i="13"/>
  <c r="H50" i="13"/>
  <c r="G50" i="13"/>
  <c r="F50" i="13"/>
  <c r="E50" i="13"/>
  <c r="D50" i="13"/>
  <c r="C50" i="13"/>
  <c r="H49" i="13"/>
  <c r="G49" i="13"/>
  <c r="F49" i="13"/>
  <c r="E49" i="13"/>
  <c r="D49" i="13"/>
  <c r="C49" i="13"/>
  <c r="H48" i="13"/>
  <c r="G48" i="13"/>
  <c r="F48" i="13"/>
  <c r="E48" i="13"/>
  <c r="D48" i="13"/>
  <c r="C48" i="13"/>
  <c r="H47" i="13"/>
  <c r="G47" i="13"/>
  <c r="F47" i="13"/>
  <c r="E47" i="13"/>
  <c r="D47" i="13"/>
  <c r="C47" i="13"/>
  <c r="H46" i="13"/>
  <c r="G46" i="13"/>
  <c r="F46" i="13"/>
  <c r="E46" i="13"/>
  <c r="D46" i="13"/>
  <c r="C46" i="13"/>
  <c r="H45" i="13"/>
  <c r="G45" i="13"/>
  <c r="F45" i="13"/>
  <c r="E45" i="13"/>
  <c r="D45" i="13"/>
  <c r="C45" i="13"/>
  <c r="H41" i="13"/>
  <c r="G41" i="13"/>
  <c r="F41" i="13"/>
  <c r="E41" i="13"/>
  <c r="D41" i="13"/>
  <c r="C41" i="13"/>
  <c r="H40" i="13"/>
  <c r="G40" i="13"/>
  <c r="F40" i="13"/>
  <c r="E40" i="13"/>
  <c r="D40" i="13"/>
  <c r="C40" i="13"/>
  <c r="H39" i="13"/>
  <c r="G39" i="13"/>
  <c r="F39" i="13"/>
  <c r="E39" i="13"/>
  <c r="D39" i="13"/>
  <c r="C39" i="13"/>
  <c r="H38" i="13"/>
  <c r="G38" i="13"/>
  <c r="F38" i="13"/>
  <c r="E38" i="13"/>
  <c r="D38" i="13"/>
  <c r="C38" i="13"/>
  <c r="H37" i="13"/>
  <c r="G37" i="13"/>
  <c r="F37" i="13"/>
  <c r="E37" i="13"/>
  <c r="D37" i="13"/>
  <c r="C37" i="13"/>
  <c r="H36" i="13"/>
  <c r="G36" i="13"/>
  <c r="F36" i="13"/>
  <c r="E36" i="13"/>
  <c r="D36" i="13"/>
  <c r="C36" i="13"/>
  <c r="H35" i="13"/>
  <c r="G35" i="13"/>
  <c r="F35" i="13"/>
  <c r="E35" i="13"/>
  <c r="D35" i="13"/>
  <c r="C35" i="13"/>
  <c r="B24" i="13" a="1"/>
  <c r="B24" i="13" s="1"/>
  <c r="H31" i="13" l="1"/>
  <c r="D31" i="13"/>
  <c r="G30" i="13"/>
  <c r="C30" i="13"/>
  <c r="F29" i="13"/>
  <c r="B29" i="13"/>
  <c r="E28" i="13"/>
  <c r="H27" i="13"/>
  <c r="D27" i="13"/>
  <c r="G26" i="13"/>
  <c r="C26" i="13"/>
  <c r="F25" i="13"/>
  <c r="B25" i="13"/>
  <c r="E24" i="13"/>
  <c r="G31" i="13"/>
  <c r="C31" i="13"/>
  <c r="F30" i="13"/>
  <c r="B30" i="13"/>
  <c r="E29" i="13"/>
  <c r="H28" i="13"/>
  <c r="D28" i="13"/>
  <c r="G27" i="13"/>
  <c r="C27" i="13"/>
  <c r="F26" i="13"/>
  <c r="B26" i="13"/>
  <c r="E25" i="13"/>
  <c r="H24" i="13"/>
  <c r="D24" i="13"/>
  <c r="F31" i="13"/>
  <c r="B31" i="13"/>
  <c r="E30" i="13"/>
  <c r="H29" i="13"/>
  <c r="D29" i="13"/>
  <c r="G28" i="13"/>
  <c r="C28" i="13"/>
  <c r="F27" i="13"/>
  <c r="B27" i="13"/>
  <c r="E26" i="13"/>
  <c r="H25" i="13"/>
  <c r="D25" i="13"/>
  <c r="G24" i="13"/>
  <c r="C24" i="13"/>
  <c r="E31" i="13"/>
  <c r="H30" i="13"/>
  <c r="D30" i="13"/>
  <c r="G29" i="13"/>
  <c r="C29" i="13"/>
  <c r="F28" i="13"/>
  <c r="B28" i="13"/>
  <c r="E27" i="13"/>
  <c r="H26" i="13"/>
  <c r="D26" i="13"/>
  <c r="G25" i="13"/>
  <c r="C25" i="13"/>
  <c r="F24" i="13"/>
  <c r="E26" i="9" l="1"/>
  <c r="E27" i="9" s="1"/>
  <c r="D26" i="9"/>
  <c r="D27" i="9" s="1"/>
  <c r="C26" i="9"/>
  <c r="C27" i="9" s="1"/>
  <c r="E13" i="9"/>
  <c r="E14" i="9"/>
  <c r="E15" i="9"/>
  <c r="E12" i="9"/>
  <c r="D13" i="9"/>
  <c r="D14" i="9"/>
  <c r="D15" i="9"/>
  <c r="D12" i="9"/>
  <c r="C13" i="9"/>
  <c r="C14" i="9"/>
  <c r="C15" i="9"/>
  <c r="C12" i="9"/>
  <c r="C11" i="12"/>
  <c r="C11" i="10"/>
  <c r="C11" i="11"/>
  <c r="E20" i="9"/>
  <c r="C23" i="9"/>
  <c r="D22" i="9"/>
  <c r="E22" i="9"/>
  <c r="D21" i="9"/>
  <c r="C20" i="9"/>
  <c r="E21" i="9"/>
  <c r="C22" i="9"/>
  <c r="D20" i="9"/>
  <c r="E23" i="9"/>
  <c r="D23" i="9"/>
  <c r="C21" i="9"/>
  <c r="E31" i="9"/>
  <c r="D28" i="9"/>
  <c r="C29" i="9"/>
  <c r="C6" i="9" l="1"/>
  <c r="C21" i="2"/>
  <c r="D29" i="9"/>
  <c r="C32" i="9"/>
  <c r="E28" i="9"/>
  <c r="E30" i="9"/>
  <c r="E29" i="9"/>
  <c r="C31" i="9"/>
  <c r="D31" i="9"/>
  <c r="C28" i="9"/>
  <c r="D30" i="9"/>
  <c r="C30" i="9"/>
  <c r="C11" i="2" l="1"/>
  <c r="A7" i="1" l="1"/>
  <c r="A1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<sst xmlns="http://schemas.openxmlformats.org/spreadsheetml/2006/main" count="348" uniqueCount="101">
  <si>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</si>
  <si>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</si>
  <si>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</si>
  <si>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</si>
  <si>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</si>
  <si>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</si>
  <si>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</si>
  <si>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</si>
  <si>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</si>
  <si>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</si>
  <si>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</si>
  <si>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</si>
  <si>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</si>
  <si>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</si>
  <si>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</si>
  <si>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</si>
  <si>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</si>
  <si>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</si>
  <si>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</si>
  <si>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</si>
  <si>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Income</t>
  </si>
  <si>
    <t>Tax rate</t>
  </si>
  <si>
    <t>Lookups</t>
  </si>
  <si>
    <t>Value to lookup</t>
  </si>
  <si>
    <t>Product ID</t>
  </si>
  <si>
    <t>Price</t>
  </si>
  <si>
    <t>A134</t>
  </si>
  <si>
    <t>B242</t>
  </si>
  <si>
    <t>X212</t>
  </si>
  <si>
    <t>C413</t>
  </si>
  <si>
    <t>B2211</t>
  </si>
  <si>
    <t>East Region</t>
  </si>
  <si>
    <t>Product</t>
  </si>
  <si>
    <t>Qty Sold</t>
  </si>
  <si>
    <t>A</t>
  </si>
  <si>
    <t>B</t>
  </si>
  <si>
    <t>C</t>
  </si>
  <si>
    <t>D</t>
  </si>
  <si>
    <t>Total</t>
  </si>
  <si>
    <t>North Region</t>
  </si>
  <si>
    <t>West Region</t>
  </si>
  <si>
    <t>Sales Summary</t>
  </si>
  <si>
    <t>Total all regions</t>
  </si>
  <si>
    <t>B7</t>
  </si>
  <si>
    <t>B8</t>
  </si>
  <si>
    <t>B9</t>
  </si>
  <si>
    <t>B10</t>
  </si>
  <si>
    <t>East</t>
  </si>
  <si>
    <t>North</t>
  </si>
  <si>
    <t>West</t>
  </si>
  <si>
    <t>Integrity check values</t>
  </si>
  <si>
    <t>Integrity check indirect</t>
  </si>
  <si>
    <t>Integrity check formulas</t>
  </si>
  <si>
    <t>C11</t>
  </si>
  <si>
    <r>
      <rPr>
        <b/>
        <sz val="11"/>
        <color theme="0"/>
        <rFont val="Calibri"/>
        <family val="2"/>
      </rPr>
      <t>B</t>
    </r>
    <r>
      <rPr>
        <sz val="11"/>
        <color theme="0"/>
        <rFont val="Calibri"/>
        <family val="2"/>
        <scheme val="minor"/>
      </rPr>
      <t>8</t>
    </r>
  </si>
  <si>
    <t>Bananas</t>
  </si>
  <si>
    <t>Peaches</t>
  </si>
  <si>
    <t>Apples</t>
  </si>
  <si>
    <t>Cherries</t>
  </si>
  <si>
    <t>Oranges</t>
  </si>
  <si>
    <t>Grapes</t>
  </si>
  <si>
    <t>Others</t>
  </si>
  <si>
    <t>US</t>
  </si>
  <si>
    <t>UK</t>
  </si>
  <si>
    <t>Europe</t>
  </si>
  <si>
    <t>Asia</t>
  </si>
  <si>
    <t>Australia</t>
  </si>
  <si>
    <t>Row</t>
  </si>
  <si>
    <t>Paste special</t>
  </si>
  <si>
    <t>Transpose function</t>
  </si>
  <si>
    <t>Offset, Row and Column</t>
  </si>
  <si>
    <t>Offset &amp; Match</t>
  </si>
  <si>
    <t>Index &amp; Match</t>
  </si>
  <si>
    <t>Data to transpose</t>
  </si>
  <si>
    <t>Quantity sold</t>
  </si>
  <si>
    <t>Revenue</t>
  </si>
  <si>
    <t>Column to lookup</t>
  </si>
  <si>
    <t>Result</t>
  </si>
  <si>
    <t>Data Extraction</t>
  </si>
  <si>
    <t>Transposing Data</t>
  </si>
  <si>
    <t>Working with Multiple Sheets</t>
  </si>
  <si>
    <t>End</t>
  </si>
  <si>
    <t>Account number</t>
  </si>
  <si>
    <t>Earnings above target</t>
  </si>
  <si>
    <t>Fund manager bonus</t>
  </si>
  <si>
    <t>Asset value</t>
  </si>
  <si>
    <t>JP567</t>
  </si>
  <si>
    <t>GK620</t>
  </si>
  <si>
    <t>PS983</t>
  </si>
  <si>
    <t>MW107</t>
  </si>
  <si>
    <t>OS920</t>
  </si>
  <si>
    <t>Payout</t>
  </si>
  <si>
    <t>VLOOKUP (numeric)</t>
  </si>
  <si>
    <t>VLOOKUP (text)</t>
  </si>
  <si>
    <t>VLOOKUP and MATCH</t>
  </si>
  <si>
    <t>INDEX and MATCH</t>
  </si>
  <si>
    <t>OFFSET and MATCH</t>
  </si>
  <si>
    <t>XLOOKUP (text)</t>
  </si>
  <si>
    <t>Nested XLOOKUP</t>
  </si>
  <si>
    <t>Multiple sheets</t>
  </si>
  <si>
    <t>Transposing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</si>
</sst>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5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theme="0"/>
      <name val="Calibri"/>
      <family val="2"/>
    </font>
    <font>
      <i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3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2" fontId="0" fillId="0" borderId="0" xfId="56" applyFont="1" applyFill="1"/>
    <xf numFmtId="174" fontId="30" fillId="37" borderId="11" xfId="60" applyNumberFormat="1">
      <protection locked="0"/>
    </xf>
    <xf numFmtId="174" fontId="4" fillId="0" borderId="0" xfId="50" applyNumberFormat="1">
      <alignment horizontal="left" vertical="center"/>
    </xf>
    <xf numFmtId="174" fontId="27" fillId="39" borderId="0" xfId="0" applyFont="1" applyFill="1" applyAlignment="1">
      <alignment horizontal="center"/>
    </xf>
    <xf numFmtId="174" fontId="0" fillId="0" borderId="0" xfId="0" applyAlignment="1">
      <alignment horizontal="center"/>
    </xf>
    <xf numFmtId="173" fontId="0" fillId="0" borderId="0" xfId="59" applyFont="1" applyFill="1"/>
    <xf numFmtId="173" fontId="4" fillId="0" borderId="0" xfId="59" applyFont="1" applyFill="1" applyAlignment="1">
      <alignment horizontal="left" vertical="center"/>
    </xf>
    <xf numFmtId="174" fontId="34" fillId="0" borderId="0" xfId="0" applyFont="1"/>
    <xf numFmtId="173" fontId="3" fillId="0" borderId="0" xfId="59" applyFont="1" applyFill="1" applyAlignment="1">
      <alignment vertical="top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0" borderId="0" xfId="0" applyFill="1"/>
    <xf numFmtId="174" fontId="0" fillId="0" borderId="0" xfId="0" applyFill="1" applyAlignment="1">
      <alignment horizontal="center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6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2"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3" customFormat="1" ht="189.75" customHeight="1" x14ac:dyDescent="0.8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21" customFormat="1" ht="75" customHeight="1" x14ac:dyDescent="0.45">
      <c r="A2" s="72" t="s">
        <v>78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6"/>
      <c r="B4" s="37"/>
      <c r="C4" s="71"/>
      <c r="D4" s="71"/>
      <c r="E4" s="38"/>
      <c r="F4" s="39"/>
      <c r="G4" s="39"/>
      <c r="H4" s="39"/>
      <c r="I4" s="39"/>
      <c r="J4" s="39"/>
      <c r="K4" s="39"/>
      <c r="L4" s="38"/>
      <c r="M4" s="38"/>
      <c r="N4" s="38"/>
    </row>
    <row r="5" spans="1:14" s="22" customFormat="1" ht="15" customHeight="1" x14ac:dyDescent="0.45">
      <c r="A5" s="73" t="s">
        <v>13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22" customFormat="1" ht="15" customHeight="1" x14ac:dyDescent="0.4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22" customFormat="1" ht="15" customHeight="1" x14ac:dyDescent="0.45">
      <c r="A7" s="73" t="str">
        <f ca="1">"© "&amp;YEAR(TODAY())&amp;" Financial Edge Training"</f>
        <v>© 2023 Financial Edge Training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s="22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22" customFormat="1" ht="15" customHeight="1" x14ac:dyDescent="0.45">
      <c r="F9" s="27"/>
      <c r="G9" s="74"/>
      <c r="H9" s="74"/>
      <c r="I9" s="74"/>
      <c r="J9" s="74"/>
      <c r="K9" s="27"/>
    </row>
    <row r="10" spans="1:14" s="22" customFormat="1" ht="15" customHeight="1" x14ac:dyDescent="0.45">
      <c r="B10" s="23"/>
      <c r="C10" s="23"/>
      <c r="F10" s="27"/>
      <c r="G10" s="74"/>
      <c r="H10" s="74"/>
      <c r="I10" s="74"/>
      <c r="J10" s="74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0"/>
      <c r="H12" s="70"/>
      <c r="I12" s="70"/>
      <c r="J12" s="70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0"/>
      <c r="H13" s="70"/>
      <c r="I13" s="70"/>
      <c r="J13" s="70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0"/>
      <c r="H14" s="70"/>
      <c r="I14" s="70"/>
      <c r="J14" s="70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0"/>
      <c r="H16" s="70"/>
      <c r="I16" s="70"/>
      <c r="J16" s="70"/>
      <c r="K16" s="24"/>
    </row>
    <row r="17" spans="1:11" s="22" customFormat="1" ht="15" customHeight="1" x14ac:dyDescent="0.45">
      <c r="A17" s="21"/>
      <c r="B17" s="31"/>
      <c r="C17" s="32"/>
      <c r="D17" s="30"/>
      <c r="F17" s="24"/>
      <c r="G17" s="24"/>
      <c r="H17" s="24"/>
      <c r="I17" s="24"/>
      <c r="J17" s="24"/>
      <c r="K17" s="24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4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3" customFormat="1" ht="45" customHeight="1" x14ac:dyDescent="0.85">
      <c r="A1" s="13" t="str">
        <f>Welcome!A2</f>
        <v>Data Extraction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4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2</v>
      </c>
      <c r="M4" s="79"/>
      <c r="N4" s="79"/>
      <c r="O4" s="79"/>
      <c r="P4" s="79"/>
      <c r="Q4" s="39"/>
      <c r="R4" s="39"/>
    </row>
    <row r="5" spans="1:18" s="2" customFormat="1" ht="15" customHeight="1" x14ac:dyDescent="0.45">
      <c r="A5" s="16"/>
      <c r="B5" s="8" t="s">
        <v>1</v>
      </c>
      <c r="C5" s="17" t="s">
        <v>22</v>
      </c>
      <c r="D5" s="17"/>
      <c r="E5" s="17"/>
      <c r="F5" s="17"/>
      <c r="G5" s="17"/>
      <c r="H5" s="17"/>
      <c r="I5" s="17"/>
      <c r="K5" s="1"/>
      <c r="L5" s="9" t="s">
        <v>3</v>
      </c>
      <c r="M5" s="9"/>
      <c r="N5" s="76" t="s">
        <v>9</v>
      </c>
      <c r="O5" s="76"/>
      <c r="P5" s="76"/>
      <c r="Q5" s="76"/>
      <c r="R5" s="39"/>
    </row>
    <row r="6" spans="1:18" s="2" customFormat="1" ht="15" customHeight="1" x14ac:dyDescent="0.45">
      <c r="A6" s="3"/>
      <c r="B6" s="8" t="s">
        <v>1</v>
      </c>
      <c r="C6" s="17" t="s">
        <v>99</v>
      </c>
      <c r="D6" s="17"/>
      <c r="E6" s="17"/>
      <c r="F6" s="17"/>
      <c r="G6" s="17"/>
      <c r="H6" s="17"/>
      <c r="I6" s="17"/>
      <c r="K6" s="16"/>
      <c r="L6" s="9" t="s">
        <v>4</v>
      </c>
      <c r="M6" s="9"/>
      <c r="N6" s="77"/>
      <c r="O6" s="77"/>
      <c r="P6" s="77"/>
      <c r="Q6" s="77"/>
      <c r="R6" s="39"/>
    </row>
    <row r="7" spans="1:18" s="2" customFormat="1" ht="15" customHeight="1" x14ac:dyDescent="0.45">
      <c r="A7" s="17"/>
      <c r="B7" s="8" t="s">
        <v>1</v>
      </c>
      <c r="C7" s="17" t="s">
        <v>100</v>
      </c>
      <c r="D7" s="17"/>
      <c r="E7" s="17"/>
      <c r="F7" s="17"/>
      <c r="G7" s="17"/>
      <c r="H7" s="17"/>
      <c r="I7" s="17"/>
      <c r="K7" s="3"/>
      <c r="L7" s="9" t="s">
        <v>5</v>
      </c>
      <c r="M7" s="9"/>
      <c r="N7" s="76" t="s">
        <v>10</v>
      </c>
      <c r="O7" s="76"/>
      <c r="P7" s="76"/>
      <c r="Q7" s="76"/>
      <c r="R7" s="39"/>
    </row>
    <row r="8" spans="1:18" s="2" customFormat="1" ht="15" customHeight="1" x14ac:dyDescent="0.45">
      <c r="A8" s="17"/>
      <c r="B8" s="8"/>
      <c r="C8" s="17"/>
      <c r="D8" s="17"/>
      <c r="E8" s="17"/>
      <c r="F8" s="17"/>
      <c r="G8" s="17"/>
      <c r="H8" s="17"/>
      <c r="I8" s="17"/>
      <c r="K8" s="17"/>
      <c r="L8" s="9" t="s">
        <v>6</v>
      </c>
      <c r="M8" s="9"/>
      <c r="N8" s="76" t="s">
        <v>11</v>
      </c>
      <c r="O8" s="76"/>
      <c r="P8" s="76"/>
      <c r="Q8" s="76"/>
      <c r="R8" s="39"/>
    </row>
    <row r="9" spans="1:18" s="2" customFormat="1" ht="15" customHeight="1" x14ac:dyDescent="0.45">
      <c r="A9" s="40"/>
      <c r="B9" s="37"/>
      <c r="C9" s="40"/>
      <c r="D9" s="40"/>
      <c r="E9" s="40"/>
      <c r="F9" s="40"/>
      <c r="G9" s="40"/>
      <c r="H9" s="40"/>
      <c r="I9" s="40"/>
      <c r="K9" s="17"/>
      <c r="L9" s="9" t="s">
        <v>7</v>
      </c>
      <c r="M9" s="9"/>
      <c r="N9" s="76" t="s">
        <v>12</v>
      </c>
      <c r="O9" s="76"/>
      <c r="P9" s="76"/>
      <c r="Q9" s="76"/>
      <c r="R9" s="39"/>
    </row>
    <row r="10" spans="1:18" s="2" customFormat="1" ht="15" customHeight="1" x14ac:dyDescent="0.45">
      <c r="A10" s="38"/>
      <c r="B10" s="38"/>
      <c r="C10" s="38"/>
      <c r="D10" s="38"/>
      <c r="E10" s="38"/>
      <c r="F10" s="38"/>
      <c r="G10" s="38"/>
      <c r="H10" s="38"/>
      <c r="I10" s="38"/>
      <c r="K10" s="17"/>
      <c r="L10" s="9" t="s">
        <v>8</v>
      </c>
      <c r="M10" s="9"/>
      <c r="N10" s="78">
        <v>0</v>
      </c>
      <c r="O10" s="78"/>
      <c r="P10" s="78"/>
      <c r="Q10" s="78"/>
      <c r="R10" s="46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4"/>
      <c r="B13" s="80" t="s">
        <v>19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14</v>
      </c>
      <c r="P13" s="79"/>
      <c r="Q13" s="79"/>
      <c r="R13" s="57"/>
    </row>
    <row r="14" spans="1:18" s="2" customFormat="1" ht="15" customHeight="1" x14ac:dyDescent="0.45">
      <c r="A14" s="5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N14" s="16"/>
      <c r="O14" s="26"/>
      <c r="P14" s="21"/>
      <c r="Q14" s="21"/>
      <c r="R14" s="55"/>
    </row>
    <row r="15" spans="1:18" s="2" customFormat="1" ht="15" customHeight="1" x14ac:dyDescent="0.45">
      <c r="A15" s="5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6"/>
      <c r="P15" s="51" t="s">
        <v>15</v>
      </c>
      <c r="Q15" s="21"/>
      <c r="R15" s="55"/>
    </row>
    <row r="16" spans="1:18" s="2" customFormat="1" ht="15" customHeight="1" x14ac:dyDescent="0.45">
      <c r="A16" s="5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7"/>
      <c r="O16" s="26"/>
      <c r="P16" s="35" t="s">
        <v>16</v>
      </c>
      <c r="Q16" s="21"/>
      <c r="R16" s="55"/>
    </row>
    <row r="17" spans="1:18" s="2" customFormat="1" ht="15" customHeight="1" x14ac:dyDescent="0.45">
      <c r="A17" s="5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7"/>
      <c r="O17" s="26"/>
      <c r="P17" t="s">
        <v>17</v>
      </c>
      <c r="Q17" s="21"/>
      <c r="R17" s="55"/>
    </row>
    <row r="18" spans="1:18" s="2" customFormat="1" ht="15" customHeight="1" x14ac:dyDescent="0.45">
      <c r="A18" s="38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38"/>
      <c r="O18" s="52"/>
      <c r="P18" s="52"/>
      <c r="Q18" s="52"/>
      <c r="R18" s="38"/>
    </row>
    <row r="19" spans="1:18" ht="14.65" thickBot="1" x14ac:dyDescent="0.5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45">
      <c r="Q20" s="53"/>
    </row>
  </sheetData>
  <mergeCells count="18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5:C15"/>
    <mergeCell ref="B16:C16"/>
    <mergeCell ref="B17:C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4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7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6" width="19" customWidth="1"/>
    <col min="7" max="10" width="11" customWidth="1"/>
    <col min="11" max="12" width="9.265625" customWidth="1"/>
    <col min="14" max="14" width="14.265625" bestFit="1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22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92</v>
      </c>
      <c r="C4" t="s">
        <v>20</v>
      </c>
      <c r="D4" t="s">
        <v>21</v>
      </c>
    </row>
    <row r="5" spans="1:10" ht="15" customHeight="1" x14ac:dyDescent="0.45">
      <c r="C5">
        <v>0</v>
      </c>
      <c r="D5" s="60">
        <v>0.15</v>
      </c>
    </row>
    <row r="6" spans="1:10" ht="15" customHeight="1" x14ac:dyDescent="0.45">
      <c r="C6">
        <v>10000</v>
      </c>
      <c r="D6" s="60">
        <v>0.3</v>
      </c>
    </row>
    <row r="7" spans="1:10" ht="15" customHeight="1" x14ac:dyDescent="0.45">
      <c r="C7">
        <v>30000</v>
      </c>
      <c r="D7" s="60">
        <v>0.34</v>
      </c>
    </row>
    <row r="8" spans="1:10" ht="15" customHeight="1" x14ac:dyDescent="0.45">
      <c r="A8" s="59"/>
      <c r="C8">
        <v>100000</v>
      </c>
      <c r="D8" s="60">
        <v>0.4</v>
      </c>
    </row>
    <row r="10" spans="1:10" ht="15" customHeight="1" x14ac:dyDescent="0.45">
      <c r="B10" t="s">
        <v>23</v>
      </c>
      <c r="C10" s="61">
        <v>25000</v>
      </c>
    </row>
    <row r="11" spans="1:10" ht="15" customHeight="1" x14ac:dyDescent="0.45">
      <c r="B11" t="s">
        <v>21</v>
      </c>
      <c r="C11" s="60">
        <f>VLOOKUP(C10,C5:D8,2)</f>
        <v>0.3</v>
      </c>
    </row>
    <row r="13" spans="1:10" ht="15" customHeight="1" x14ac:dyDescent="0.45">
      <c r="A13" s="15" t="s">
        <v>93</v>
      </c>
      <c r="C13" t="s">
        <v>24</v>
      </c>
      <c r="D13" t="s">
        <v>25</v>
      </c>
    </row>
    <row r="14" spans="1:10" ht="15" customHeight="1" x14ac:dyDescent="0.45">
      <c r="C14" t="s">
        <v>26</v>
      </c>
      <c r="D14">
        <v>3.5</v>
      </c>
    </row>
    <row r="15" spans="1:10" ht="15" customHeight="1" x14ac:dyDescent="0.45">
      <c r="C15" t="s">
        <v>27</v>
      </c>
      <c r="D15">
        <v>4.2</v>
      </c>
    </row>
    <row r="16" spans="1:10" ht="15" customHeight="1" x14ac:dyDescent="0.45">
      <c r="C16" t="s">
        <v>28</v>
      </c>
      <c r="D16">
        <v>4.8</v>
      </c>
    </row>
    <row r="17" spans="1:6" ht="15" customHeight="1" x14ac:dyDescent="0.45">
      <c r="C17" t="s">
        <v>29</v>
      </c>
      <c r="D17">
        <v>5</v>
      </c>
    </row>
    <row r="18" spans="1:6" ht="15" customHeight="1" x14ac:dyDescent="0.45">
      <c r="C18" t="s">
        <v>30</v>
      </c>
      <c r="D18">
        <v>5.2</v>
      </c>
    </row>
    <row r="20" spans="1:6" ht="15" customHeight="1" x14ac:dyDescent="0.45">
      <c r="B20" t="s">
        <v>23</v>
      </c>
      <c r="C20" s="61" t="s">
        <v>26</v>
      </c>
    </row>
    <row r="21" spans="1:6" ht="15" customHeight="1" x14ac:dyDescent="0.45">
      <c r="B21" t="s">
        <v>25</v>
      </c>
      <c r="C21">
        <f>VLOOKUP(C20,C14:D18,2,FALSE)</f>
        <v>3.5</v>
      </c>
    </row>
    <row r="23" spans="1:6" ht="15" customHeight="1" x14ac:dyDescent="0.45">
      <c r="A23" s="15" t="s">
        <v>94</v>
      </c>
      <c r="C23" t="s">
        <v>24</v>
      </c>
      <c r="D23" t="s">
        <v>25</v>
      </c>
      <c r="E23" t="s">
        <v>74</v>
      </c>
      <c r="F23" t="s">
        <v>75</v>
      </c>
    </row>
    <row r="24" spans="1:6" ht="15" customHeight="1" x14ac:dyDescent="0.45">
      <c r="C24" t="s">
        <v>26</v>
      </c>
      <c r="D24">
        <v>3.5</v>
      </c>
      <c r="E24">
        <v>123</v>
      </c>
      <c r="F24">
        <f>E24*D24</f>
        <v>430.5</v>
      </c>
    </row>
    <row r="25" spans="1:6" ht="15" customHeight="1" x14ac:dyDescent="0.45">
      <c r="C25" t="s">
        <v>27</v>
      </c>
      <c r="D25">
        <v>4.2</v>
      </c>
      <c r="E25">
        <v>234</v>
      </c>
      <c r="F25">
        <f>E25*D25</f>
        <v>982.80000000000007</v>
      </c>
    </row>
    <row r="26" spans="1:6" ht="15" customHeight="1" x14ac:dyDescent="0.45">
      <c r="C26" t="s">
        <v>28</v>
      </c>
      <c r="D26">
        <v>4.8</v>
      </c>
      <c r="E26">
        <v>321</v>
      </c>
      <c r="F26">
        <f>E26*D26</f>
        <v>1540.8</v>
      </c>
    </row>
    <row r="27" spans="1:6" ht="15" customHeight="1" x14ac:dyDescent="0.45">
      <c r="C27" t="s">
        <v>29</v>
      </c>
      <c r="D27">
        <v>5</v>
      </c>
      <c r="E27">
        <v>238</v>
      </c>
      <c r="F27">
        <f>E27*D27</f>
        <v>1190</v>
      </c>
    </row>
    <row r="28" spans="1:6" ht="15" customHeight="1" x14ac:dyDescent="0.45">
      <c r="C28" t="s">
        <v>30</v>
      </c>
      <c r="D28">
        <v>5.2</v>
      </c>
      <c r="E28">
        <v>167</v>
      </c>
      <c r="F28">
        <f>E28*D28</f>
        <v>868.4</v>
      </c>
    </row>
    <row r="30" spans="1:6" ht="15" customHeight="1" x14ac:dyDescent="0.45">
      <c r="B30" t="s">
        <v>24</v>
      </c>
      <c r="C30" s="61" t="s">
        <v>26</v>
      </c>
    </row>
    <row r="31" spans="1:6" ht="15" customHeight="1" x14ac:dyDescent="0.45">
      <c r="B31" t="s">
        <v>76</v>
      </c>
      <c r="C31" s="61" t="s">
        <v>25</v>
      </c>
    </row>
    <row r="32" spans="1:6" ht="15" customHeight="1" x14ac:dyDescent="0.45">
      <c r="B32" t="s">
        <v>77</v>
      </c>
      <c r="C32">
        <f>VLOOKUP(C30,C24:F28,MATCH(C31,C23:F23,0),FALSE)</f>
        <v>3.5</v>
      </c>
    </row>
    <row r="34" spans="1:6" ht="15" customHeight="1" x14ac:dyDescent="0.45">
      <c r="A34" s="15" t="s">
        <v>95</v>
      </c>
      <c r="C34" t="s">
        <v>24</v>
      </c>
      <c r="D34" t="s">
        <v>25</v>
      </c>
      <c r="E34" t="s">
        <v>74</v>
      </c>
      <c r="F34" t="s">
        <v>75</v>
      </c>
    </row>
    <row r="35" spans="1:6" ht="15" customHeight="1" x14ac:dyDescent="0.45">
      <c r="C35" t="s">
        <v>26</v>
      </c>
      <c r="D35">
        <v>3.5</v>
      </c>
      <c r="E35">
        <v>123</v>
      </c>
      <c r="F35">
        <f>E35*D35</f>
        <v>430.5</v>
      </c>
    </row>
    <row r="36" spans="1:6" ht="15" customHeight="1" x14ac:dyDescent="0.45">
      <c r="C36" t="s">
        <v>27</v>
      </c>
      <c r="D36">
        <v>4.2</v>
      </c>
      <c r="E36">
        <v>234</v>
      </c>
      <c r="F36">
        <f>E36*D36</f>
        <v>982.80000000000007</v>
      </c>
    </row>
    <row r="37" spans="1:6" ht="15" customHeight="1" x14ac:dyDescent="0.45">
      <c r="C37" t="s">
        <v>28</v>
      </c>
      <c r="D37">
        <v>4.8</v>
      </c>
      <c r="E37">
        <v>321</v>
      </c>
      <c r="F37">
        <f>E37*D37</f>
        <v>1540.8</v>
      </c>
    </row>
    <row r="38" spans="1:6" ht="15" customHeight="1" x14ac:dyDescent="0.45">
      <c r="C38" t="s">
        <v>29</v>
      </c>
      <c r="D38">
        <v>5</v>
      </c>
      <c r="E38">
        <v>238</v>
      </c>
      <c r="F38">
        <f>E38*D38</f>
        <v>1190</v>
      </c>
    </row>
    <row r="39" spans="1:6" ht="15" customHeight="1" x14ac:dyDescent="0.45">
      <c r="C39" t="s">
        <v>30</v>
      </c>
      <c r="D39">
        <v>5.2</v>
      </c>
      <c r="E39">
        <v>167</v>
      </c>
      <c r="F39">
        <f>E39*D39</f>
        <v>868.4</v>
      </c>
    </row>
    <row r="41" spans="1:6" ht="15" customHeight="1" x14ac:dyDescent="0.45">
      <c r="B41" t="s">
        <v>24</v>
      </c>
      <c r="C41" s="61" t="s">
        <v>26</v>
      </c>
    </row>
    <row r="42" spans="1:6" ht="15" customHeight="1" x14ac:dyDescent="0.45">
      <c r="B42" t="s">
        <v>76</v>
      </c>
      <c r="C42" s="61" t="s">
        <v>25</v>
      </c>
    </row>
    <row r="43" spans="1:6" ht="15" customHeight="1" x14ac:dyDescent="0.45">
      <c r="B43" t="s">
        <v>77</v>
      </c>
      <c r="C43">
        <f>INDEX(C34:F39,MATCH(C41,C34:C39,0),MATCH(C42,C34:F34,0))</f>
        <v>3.5</v>
      </c>
    </row>
    <row r="45" spans="1:6" ht="15" customHeight="1" x14ac:dyDescent="0.45">
      <c r="A45" s="15" t="s">
        <v>96</v>
      </c>
      <c r="C45" t="s">
        <v>24</v>
      </c>
      <c r="D45" t="s">
        <v>25</v>
      </c>
      <c r="E45" t="s">
        <v>74</v>
      </c>
      <c r="F45" t="s">
        <v>75</v>
      </c>
    </row>
    <row r="46" spans="1:6" ht="15" customHeight="1" x14ac:dyDescent="0.45">
      <c r="C46" t="s">
        <v>26</v>
      </c>
      <c r="D46">
        <v>3.5</v>
      </c>
      <c r="E46">
        <v>123</v>
      </c>
      <c r="F46">
        <f>E46*D46</f>
        <v>430.5</v>
      </c>
    </row>
    <row r="47" spans="1:6" ht="15" customHeight="1" x14ac:dyDescent="0.45">
      <c r="C47" t="s">
        <v>27</v>
      </c>
      <c r="D47">
        <v>4.2</v>
      </c>
      <c r="E47">
        <v>234</v>
      </c>
      <c r="F47">
        <f>E47*D47</f>
        <v>982.80000000000007</v>
      </c>
    </row>
    <row r="48" spans="1:6" ht="15" customHeight="1" x14ac:dyDescent="0.45">
      <c r="C48" t="s">
        <v>28</v>
      </c>
      <c r="D48">
        <v>4.8</v>
      </c>
      <c r="E48">
        <v>321</v>
      </c>
      <c r="F48">
        <f>E48*D48</f>
        <v>1540.8</v>
      </c>
    </row>
    <row r="49" spans="1:6" ht="15" customHeight="1" x14ac:dyDescent="0.45">
      <c r="C49" t="s">
        <v>29</v>
      </c>
      <c r="D49">
        <v>5</v>
      </c>
      <c r="E49">
        <v>238</v>
      </c>
      <c r="F49">
        <f>E49*D49</f>
        <v>1190</v>
      </c>
    </row>
    <row r="50" spans="1:6" ht="15" customHeight="1" x14ac:dyDescent="0.45">
      <c r="C50" t="s">
        <v>30</v>
      </c>
      <c r="D50">
        <v>5.2</v>
      </c>
      <c r="E50">
        <v>167</v>
      </c>
      <c r="F50">
        <f>E50*D50</f>
        <v>868.4</v>
      </c>
    </row>
    <row r="52" spans="1:6" ht="15" customHeight="1" x14ac:dyDescent="0.45">
      <c r="B52" t="s">
        <v>24</v>
      </c>
      <c r="C52" s="61" t="s">
        <v>26</v>
      </c>
    </row>
    <row r="53" spans="1:6" ht="15" customHeight="1" x14ac:dyDescent="0.45">
      <c r="B53" t="s">
        <v>76</v>
      </c>
      <c r="C53" s="61" t="s">
        <v>25</v>
      </c>
    </row>
    <row r="54" spans="1:6" ht="15" customHeight="1" x14ac:dyDescent="0.45">
      <c r="B54" t="s">
        <v>77</v>
      </c>
      <c r="C54">
        <f ca="1">OFFSET(C45,MATCH(C52,C46:C50,0),MATCH(C53,D45:F45,0))</f>
        <v>3.5</v>
      </c>
    </row>
    <row r="56" spans="1:6" ht="15" customHeight="1" x14ac:dyDescent="0.45">
      <c r="A56" s="15" t="s">
        <v>97</v>
      </c>
      <c r="C56" t="s">
        <v>24</v>
      </c>
      <c r="D56" t="s">
        <v>25</v>
      </c>
    </row>
    <row r="57" spans="1:6" ht="15" customHeight="1" x14ac:dyDescent="0.45">
      <c r="C57" t="s">
        <v>26</v>
      </c>
      <c r="D57">
        <v>3.5</v>
      </c>
    </row>
    <row r="58" spans="1:6" ht="15" customHeight="1" x14ac:dyDescent="0.45">
      <c r="C58" t="s">
        <v>27</v>
      </c>
      <c r="D58">
        <v>4.2</v>
      </c>
    </row>
    <row r="59" spans="1:6" ht="15" customHeight="1" x14ac:dyDescent="0.45">
      <c r="C59" t="s">
        <v>28</v>
      </c>
      <c r="D59">
        <v>4.8</v>
      </c>
    </row>
    <row r="60" spans="1:6" ht="15" customHeight="1" x14ac:dyDescent="0.45">
      <c r="C60" t="s">
        <v>29</v>
      </c>
      <c r="D60">
        <v>5</v>
      </c>
    </row>
    <row r="61" spans="1:6" ht="15" customHeight="1" x14ac:dyDescent="0.45">
      <c r="C61" t="s">
        <v>30</v>
      </c>
      <c r="D61">
        <v>5.2</v>
      </c>
    </row>
    <row r="63" spans="1:6" ht="15" customHeight="1" x14ac:dyDescent="0.45">
      <c r="B63" t="s">
        <v>23</v>
      </c>
      <c r="C63" s="61" t="s">
        <v>26</v>
      </c>
    </row>
    <row r="64" spans="1:6" ht="15" customHeight="1" x14ac:dyDescent="0.45">
      <c r="B64" t="s">
        <v>25</v>
      </c>
      <c r="C64">
        <f>_xlfn.XLOOKUP(C63,C57:C61,D57:D61)</f>
        <v>3.5</v>
      </c>
    </row>
    <row r="66" spans="1:6" ht="15" customHeight="1" x14ac:dyDescent="0.45">
      <c r="A66" s="15" t="s">
        <v>98</v>
      </c>
      <c r="C66" t="s">
        <v>24</v>
      </c>
      <c r="D66" t="s">
        <v>25</v>
      </c>
      <c r="E66" t="s">
        <v>74</v>
      </c>
      <c r="F66" t="s">
        <v>75</v>
      </c>
    </row>
    <row r="67" spans="1:6" ht="15" customHeight="1" x14ac:dyDescent="0.45">
      <c r="C67" t="s">
        <v>26</v>
      </c>
      <c r="D67">
        <v>3.5</v>
      </c>
      <c r="E67">
        <v>123</v>
      </c>
      <c r="F67">
        <f>E67*D67</f>
        <v>430.5</v>
      </c>
    </row>
    <row r="68" spans="1:6" ht="15" customHeight="1" x14ac:dyDescent="0.45">
      <c r="C68" t="s">
        <v>27</v>
      </c>
      <c r="D68">
        <v>4.2</v>
      </c>
      <c r="E68">
        <v>234</v>
      </c>
      <c r="F68">
        <f>E68*D68</f>
        <v>982.80000000000007</v>
      </c>
    </row>
    <row r="69" spans="1:6" ht="15" customHeight="1" x14ac:dyDescent="0.45">
      <c r="C69" t="s">
        <v>28</v>
      </c>
      <c r="D69">
        <v>4.8</v>
      </c>
      <c r="E69">
        <v>321</v>
      </c>
      <c r="F69">
        <f>E69*D69</f>
        <v>1540.8</v>
      </c>
    </row>
    <row r="70" spans="1:6" ht="15" customHeight="1" x14ac:dyDescent="0.45">
      <c r="C70" t="s">
        <v>29</v>
      </c>
      <c r="D70">
        <v>5</v>
      </c>
      <c r="E70">
        <v>238</v>
      </c>
      <c r="F70">
        <f>E70*D70</f>
        <v>1190</v>
      </c>
    </row>
    <row r="71" spans="1:6" ht="15" customHeight="1" x14ac:dyDescent="0.45">
      <c r="C71" t="s">
        <v>30</v>
      </c>
      <c r="D71">
        <v>5.2</v>
      </c>
      <c r="E71">
        <v>167</v>
      </c>
      <c r="F71">
        <f>E71*D71</f>
        <v>868.4</v>
      </c>
    </row>
    <row r="73" spans="1:6" ht="15" customHeight="1" x14ac:dyDescent="0.45">
      <c r="B73" t="s">
        <v>24</v>
      </c>
      <c r="C73" s="61" t="s">
        <v>26</v>
      </c>
    </row>
    <row r="74" spans="1:6" ht="15" customHeight="1" x14ac:dyDescent="0.45">
      <c r="B74" t="s">
        <v>76</v>
      </c>
      <c r="C74" s="61" t="s">
        <v>25</v>
      </c>
    </row>
    <row r="75" spans="1:6" ht="15" customHeight="1" x14ac:dyDescent="0.45">
      <c r="B75" t="s">
        <v>77</v>
      </c>
      <c r="C75" cm="1">
        <f t="array" ref="C75">_xlfn.XLOOKUP(C73,C67:C71,_xlfn.XLOOKUP(C74,D66:F66,D67:F71))</f>
        <v>3.5</v>
      </c>
    </row>
    <row r="77" spans="1:6" ht="15" customHeight="1" x14ac:dyDescent="0.45">
      <c r="A77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59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B02B-5744-4FA9-B96A-15E5582CE8C9}">
  <sheetPr>
    <pageSetUpPr fitToPage="1"/>
  </sheetPr>
  <dimension ref="A1:J77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6" width="19" customWidth="1"/>
    <col min="7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22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92</v>
      </c>
      <c r="C4" t="s">
        <v>83</v>
      </c>
      <c r="D4" t="s">
        <v>84</v>
      </c>
    </row>
    <row r="5" spans="1:10" ht="15" customHeight="1" x14ac:dyDescent="0.45">
      <c r="C5">
        <v>0</v>
      </c>
      <c r="D5" s="60">
        <v>0</v>
      </c>
    </row>
    <row r="6" spans="1:10" ht="15" customHeight="1" x14ac:dyDescent="0.45">
      <c r="C6">
        <v>30000</v>
      </c>
      <c r="D6" s="60">
        <v>0.01</v>
      </c>
    </row>
    <row r="7" spans="1:10" ht="15" customHeight="1" x14ac:dyDescent="0.45">
      <c r="C7">
        <v>60000</v>
      </c>
      <c r="D7" s="60">
        <v>0.02</v>
      </c>
    </row>
    <row r="8" spans="1:10" ht="15" customHeight="1" x14ac:dyDescent="0.45">
      <c r="A8" s="59"/>
      <c r="C8">
        <v>90000</v>
      </c>
      <c r="D8" s="60">
        <v>0.04</v>
      </c>
    </row>
    <row r="10" spans="1:10" ht="15" customHeight="1" x14ac:dyDescent="0.45">
      <c r="B10" t="s">
        <v>23</v>
      </c>
      <c r="C10" s="61">
        <v>70000</v>
      </c>
    </row>
    <row r="11" spans="1:10" ht="15" customHeight="1" x14ac:dyDescent="0.45">
      <c r="B11" t="s">
        <v>84</v>
      </c>
      <c r="C11" s="60">
        <f>VLOOKUP(C10,C5:D8,2)</f>
        <v>0.02</v>
      </c>
    </row>
    <row r="13" spans="1:10" ht="15" customHeight="1" x14ac:dyDescent="0.45">
      <c r="A13" s="15" t="s">
        <v>93</v>
      </c>
      <c r="C13" t="s">
        <v>82</v>
      </c>
      <c r="D13" t="s">
        <v>85</v>
      </c>
    </row>
    <row r="14" spans="1:10" ht="15" customHeight="1" x14ac:dyDescent="0.45">
      <c r="C14" t="s">
        <v>86</v>
      </c>
      <c r="D14">
        <v>3875</v>
      </c>
    </row>
    <row r="15" spans="1:10" ht="15" customHeight="1" x14ac:dyDescent="0.45">
      <c r="C15" t="s">
        <v>90</v>
      </c>
      <c r="D15">
        <v>9987</v>
      </c>
    </row>
    <row r="16" spans="1:10" ht="15" customHeight="1" x14ac:dyDescent="0.45">
      <c r="C16" t="s">
        <v>89</v>
      </c>
      <c r="D16">
        <v>4452</v>
      </c>
    </row>
    <row r="17" spans="1:6" ht="15" customHeight="1" x14ac:dyDescent="0.45">
      <c r="C17" t="s">
        <v>88</v>
      </c>
      <c r="D17">
        <v>5322</v>
      </c>
    </row>
    <row r="18" spans="1:6" ht="15" customHeight="1" x14ac:dyDescent="0.45">
      <c r="C18" t="s">
        <v>87</v>
      </c>
      <c r="D18">
        <v>6333</v>
      </c>
    </row>
    <row r="20" spans="1:6" ht="15" customHeight="1" x14ac:dyDescent="0.45">
      <c r="B20" t="s">
        <v>23</v>
      </c>
      <c r="C20" s="61" t="s">
        <v>88</v>
      </c>
    </row>
    <row r="21" spans="1:6" ht="15" customHeight="1" x14ac:dyDescent="0.45">
      <c r="B21" t="s">
        <v>85</v>
      </c>
      <c r="C21">
        <f>VLOOKUP(C20,C14:D18,2,FALSE)</f>
        <v>5322</v>
      </c>
    </row>
    <row r="23" spans="1:6" ht="15" customHeight="1" x14ac:dyDescent="0.45">
      <c r="A23" s="15" t="s">
        <v>94</v>
      </c>
      <c r="C23" t="s">
        <v>82</v>
      </c>
      <c r="D23" t="s">
        <v>85</v>
      </c>
      <c r="E23" t="s">
        <v>20</v>
      </c>
      <c r="F23" t="s">
        <v>91</v>
      </c>
    </row>
    <row r="24" spans="1:6" ht="15" customHeight="1" x14ac:dyDescent="0.45">
      <c r="C24" t="s">
        <v>86</v>
      </c>
      <c r="D24">
        <v>3875</v>
      </c>
      <c r="E24">
        <v>123</v>
      </c>
      <c r="F24">
        <v>73.8</v>
      </c>
    </row>
    <row r="25" spans="1:6" ht="15" customHeight="1" x14ac:dyDescent="0.45">
      <c r="C25" t="s">
        <v>90</v>
      </c>
      <c r="D25">
        <v>9987</v>
      </c>
      <c r="E25">
        <v>234</v>
      </c>
      <c r="F25">
        <v>140.4</v>
      </c>
    </row>
    <row r="26" spans="1:6" ht="15" customHeight="1" x14ac:dyDescent="0.45">
      <c r="C26" t="s">
        <v>89</v>
      </c>
      <c r="D26">
        <v>4452</v>
      </c>
      <c r="E26">
        <v>321</v>
      </c>
      <c r="F26">
        <v>192.6</v>
      </c>
    </row>
    <row r="27" spans="1:6" ht="15" customHeight="1" x14ac:dyDescent="0.45">
      <c r="C27" t="s">
        <v>88</v>
      </c>
      <c r="D27">
        <v>5322</v>
      </c>
      <c r="E27">
        <v>238</v>
      </c>
      <c r="F27">
        <v>142.79999999999998</v>
      </c>
    </row>
    <row r="28" spans="1:6" ht="15" customHeight="1" x14ac:dyDescent="0.45">
      <c r="C28" t="s">
        <v>87</v>
      </c>
      <c r="D28">
        <v>6333</v>
      </c>
      <c r="E28">
        <v>167</v>
      </c>
      <c r="F28">
        <v>100.2</v>
      </c>
    </row>
    <row r="30" spans="1:6" ht="15" customHeight="1" x14ac:dyDescent="0.45">
      <c r="B30" t="s">
        <v>82</v>
      </c>
      <c r="C30" s="61" t="s">
        <v>88</v>
      </c>
    </row>
    <row r="31" spans="1:6" ht="15" customHeight="1" x14ac:dyDescent="0.45">
      <c r="B31" t="s">
        <v>76</v>
      </c>
      <c r="C31" s="61" t="s">
        <v>20</v>
      </c>
    </row>
    <row r="32" spans="1:6" ht="15" customHeight="1" x14ac:dyDescent="0.45">
      <c r="B32" t="s">
        <v>77</v>
      </c>
      <c r="C32">
        <f>VLOOKUP(C30,C24:F28,MATCH(C31,C23:F23,0),FALSE)</f>
        <v>238</v>
      </c>
    </row>
    <row r="34" spans="1:6" ht="15" customHeight="1" x14ac:dyDescent="0.45">
      <c r="A34" s="15" t="s">
        <v>95</v>
      </c>
      <c r="C34" t="s">
        <v>82</v>
      </c>
      <c r="D34" t="s">
        <v>85</v>
      </c>
      <c r="E34" t="s">
        <v>20</v>
      </c>
      <c r="F34" t="s">
        <v>91</v>
      </c>
    </row>
    <row r="35" spans="1:6" ht="15" customHeight="1" x14ac:dyDescent="0.45">
      <c r="C35" t="s">
        <v>86</v>
      </c>
      <c r="D35">
        <v>3875</v>
      </c>
      <c r="E35">
        <v>123</v>
      </c>
      <c r="F35">
        <v>73.8</v>
      </c>
    </row>
    <row r="36" spans="1:6" ht="15" customHeight="1" x14ac:dyDescent="0.45">
      <c r="C36" t="s">
        <v>90</v>
      </c>
      <c r="D36">
        <v>9987</v>
      </c>
      <c r="E36">
        <v>234</v>
      </c>
      <c r="F36">
        <v>140.4</v>
      </c>
    </row>
    <row r="37" spans="1:6" ht="15" customHeight="1" x14ac:dyDescent="0.45">
      <c r="C37" t="s">
        <v>89</v>
      </c>
      <c r="D37">
        <v>4452</v>
      </c>
      <c r="E37">
        <v>321</v>
      </c>
      <c r="F37">
        <v>192.6</v>
      </c>
    </row>
    <row r="38" spans="1:6" ht="15" customHeight="1" x14ac:dyDescent="0.45">
      <c r="C38" t="s">
        <v>88</v>
      </c>
      <c r="D38">
        <v>5322</v>
      </c>
      <c r="E38">
        <v>238</v>
      </c>
      <c r="F38">
        <v>142.79999999999998</v>
      </c>
    </row>
    <row r="39" spans="1:6" ht="15" customHeight="1" x14ac:dyDescent="0.45">
      <c r="C39" t="s">
        <v>87</v>
      </c>
      <c r="D39">
        <v>6333</v>
      </c>
      <c r="E39">
        <v>167</v>
      </c>
      <c r="F39">
        <v>100.2</v>
      </c>
    </row>
    <row r="41" spans="1:6" ht="15" customHeight="1" x14ac:dyDescent="0.45">
      <c r="B41" t="s">
        <v>82</v>
      </c>
      <c r="C41" s="61" t="s">
        <v>88</v>
      </c>
    </row>
    <row r="42" spans="1:6" ht="15" customHeight="1" x14ac:dyDescent="0.45">
      <c r="B42" t="s">
        <v>76</v>
      </c>
      <c r="C42" s="61" t="s">
        <v>20</v>
      </c>
    </row>
    <row r="43" spans="1:6" ht="15" customHeight="1" x14ac:dyDescent="0.45">
      <c r="B43" t="s">
        <v>77</v>
      </c>
      <c r="C43">
        <f>INDEX(C34:F39,MATCH(C41,C34:C39,0),MATCH(C42,C34:F34,0))</f>
        <v>238</v>
      </c>
    </row>
    <row r="45" spans="1:6" ht="15" customHeight="1" x14ac:dyDescent="0.45">
      <c r="A45" s="15" t="s">
        <v>96</v>
      </c>
      <c r="C45" t="s">
        <v>82</v>
      </c>
      <c r="D45" t="s">
        <v>85</v>
      </c>
      <c r="E45" t="s">
        <v>20</v>
      </c>
      <c r="F45" t="s">
        <v>91</v>
      </c>
    </row>
    <row r="46" spans="1:6" ht="15" customHeight="1" x14ac:dyDescent="0.45">
      <c r="C46" t="s">
        <v>86</v>
      </c>
      <c r="D46">
        <v>3875</v>
      </c>
      <c r="E46">
        <v>123</v>
      </c>
      <c r="F46">
        <v>73.8</v>
      </c>
    </row>
    <row r="47" spans="1:6" ht="15" customHeight="1" x14ac:dyDescent="0.45">
      <c r="C47" t="s">
        <v>90</v>
      </c>
      <c r="D47">
        <v>9987</v>
      </c>
      <c r="E47">
        <v>234</v>
      </c>
      <c r="F47">
        <v>140.4</v>
      </c>
    </row>
    <row r="48" spans="1:6" ht="15" customHeight="1" x14ac:dyDescent="0.45">
      <c r="C48" t="s">
        <v>89</v>
      </c>
      <c r="D48">
        <v>4452</v>
      </c>
      <c r="E48">
        <v>321</v>
      </c>
      <c r="F48">
        <v>192.6</v>
      </c>
    </row>
    <row r="49" spans="1:6" ht="15" customHeight="1" x14ac:dyDescent="0.45">
      <c r="C49" t="s">
        <v>88</v>
      </c>
      <c r="D49">
        <v>5322</v>
      </c>
      <c r="E49">
        <v>238</v>
      </c>
      <c r="F49">
        <v>142.79999999999998</v>
      </c>
    </row>
    <row r="50" spans="1:6" ht="15" customHeight="1" x14ac:dyDescent="0.45">
      <c r="C50" t="s">
        <v>87</v>
      </c>
      <c r="D50">
        <v>6333</v>
      </c>
      <c r="E50">
        <v>167</v>
      </c>
      <c r="F50">
        <v>100.2</v>
      </c>
    </row>
    <row r="52" spans="1:6" ht="15" customHeight="1" x14ac:dyDescent="0.45">
      <c r="B52" t="s">
        <v>82</v>
      </c>
      <c r="C52" s="61" t="s">
        <v>88</v>
      </c>
    </row>
    <row r="53" spans="1:6" ht="15" customHeight="1" x14ac:dyDescent="0.45">
      <c r="B53" t="s">
        <v>76</v>
      </c>
      <c r="C53" s="61" t="s">
        <v>20</v>
      </c>
    </row>
    <row r="54" spans="1:6" ht="15" customHeight="1" x14ac:dyDescent="0.45">
      <c r="B54" t="s">
        <v>77</v>
      </c>
      <c r="C54">
        <f ca="1">OFFSET(C45,MATCH(C52,C46:C50,0),MATCH(C53,D45:F45,0))</f>
        <v>238</v>
      </c>
    </row>
    <row r="56" spans="1:6" ht="15" customHeight="1" x14ac:dyDescent="0.45">
      <c r="A56" s="15" t="s">
        <v>97</v>
      </c>
      <c r="C56" t="s">
        <v>82</v>
      </c>
      <c r="D56" t="s">
        <v>85</v>
      </c>
    </row>
    <row r="57" spans="1:6" ht="15" customHeight="1" x14ac:dyDescent="0.45">
      <c r="C57" t="s">
        <v>86</v>
      </c>
      <c r="D57">
        <v>3875</v>
      </c>
    </row>
    <row r="58" spans="1:6" ht="15" customHeight="1" x14ac:dyDescent="0.45">
      <c r="C58" t="s">
        <v>90</v>
      </c>
      <c r="D58">
        <v>9987</v>
      </c>
    </row>
    <row r="59" spans="1:6" ht="15" customHeight="1" x14ac:dyDescent="0.45">
      <c r="C59" t="s">
        <v>89</v>
      </c>
      <c r="D59">
        <v>4452</v>
      </c>
    </row>
    <row r="60" spans="1:6" ht="15" customHeight="1" x14ac:dyDescent="0.45">
      <c r="C60" t="s">
        <v>88</v>
      </c>
      <c r="D60">
        <v>5322</v>
      </c>
    </row>
    <row r="61" spans="1:6" ht="15" customHeight="1" x14ac:dyDescent="0.45">
      <c r="C61" t="s">
        <v>87</v>
      </c>
      <c r="D61">
        <v>6333</v>
      </c>
    </row>
    <row r="63" spans="1:6" ht="15" customHeight="1" x14ac:dyDescent="0.45">
      <c r="B63" t="s">
        <v>82</v>
      </c>
      <c r="C63" s="61" t="s">
        <v>88</v>
      </c>
    </row>
    <row r="64" spans="1:6" ht="15" customHeight="1" x14ac:dyDescent="0.45">
      <c r="B64" t="s">
        <v>85</v>
      </c>
      <c r="C64">
        <f>_xlfn.XLOOKUP(C63,C57:C61,D57:D61)</f>
        <v>5322</v>
      </c>
    </row>
    <row r="66" spans="1:6" ht="15" customHeight="1" x14ac:dyDescent="0.45">
      <c r="A66" s="15" t="s">
        <v>98</v>
      </c>
      <c r="C66" t="s">
        <v>82</v>
      </c>
      <c r="D66" t="s">
        <v>85</v>
      </c>
      <c r="E66" t="s">
        <v>20</v>
      </c>
      <c r="F66" t="s">
        <v>91</v>
      </c>
    </row>
    <row r="67" spans="1:6" ht="15" customHeight="1" x14ac:dyDescent="0.45">
      <c r="C67" t="s">
        <v>86</v>
      </c>
      <c r="D67">
        <v>3875</v>
      </c>
      <c r="E67">
        <v>123</v>
      </c>
      <c r="F67">
        <v>73.8</v>
      </c>
    </row>
    <row r="68" spans="1:6" ht="15" customHeight="1" x14ac:dyDescent="0.45">
      <c r="C68" t="s">
        <v>90</v>
      </c>
      <c r="D68">
        <v>9987</v>
      </c>
      <c r="E68">
        <v>234</v>
      </c>
      <c r="F68">
        <v>140.4</v>
      </c>
    </row>
    <row r="69" spans="1:6" ht="15" customHeight="1" x14ac:dyDescent="0.45">
      <c r="C69" t="s">
        <v>89</v>
      </c>
      <c r="D69">
        <v>4452</v>
      </c>
      <c r="E69">
        <v>321</v>
      </c>
      <c r="F69">
        <v>192.6</v>
      </c>
    </row>
    <row r="70" spans="1:6" ht="15" customHeight="1" x14ac:dyDescent="0.45">
      <c r="C70" t="s">
        <v>88</v>
      </c>
      <c r="D70">
        <v>5322</v>
      </c>
      <c r="E70">
        <v>238</v>
      </c>
      <c r="F70">
        <v>142.79999999999998</v>
      </c>
    </row>
    <row r="71" spans="1:6" ht="15" customHeight="1" x14ac:dyDescent="0.45">
      <c r="C71" t="s">
        <v>87</v>
      </c>
      <c r="D71">
        <v>6333</v>
      </c>
      <c r="E71">
        <v>167</v>
      </c>
      <c r="F71">
        <v>100.2</v>
      </c>
    </row>
    <row r="73" spans="1:6" ht="15" customHeight="1" x14ac:dyDescent="0.45">
      <c r="B73" t="s">
        <v>82</v>
      </c>
      <c r="C73" s="61" t="s">
        <v>88</v>
      </c>
    </row>
    <row r="74" spans="1:6" ht="15" customHeight="1" x14ac:dyDescent="0.45">
      <c r="B74" t="s">
        <v>76</v>
      </c>
      <c r="C74" s="61" t="s">
        <v>20</v>
      </c>
    </row>
    <row r="75" spans="1:6" ht="15" customHeight="1" x14ac:dyDescent="0.45">
      <c r="B75" t="s">
        <v>77</v>
      </c>
      <c r="C75" cm="1">
        <f t="array" ref="C75">_xlfn.XLOOKUP(C73,C67:C71,_xlfn.XLOOKUP(C74,D66:F66,D67:F71))</f>
        <v>238</v>
      </c>
    </row>
    <row r="77" spans="1:6" ht="15" customHeight="1" x14ac:dyDescent="0.45">
      <c r="A77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59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4"/>
  <sheetViews>
    <sheetView zoomScaleNormal="100" workbookViewId="0"/>
  </sheetViews>
  <sheetFormatPr defaultColWidth="9.1328125" defaultRowHeight="15" customHeight="1" x14ac:dyDescent="0.45"/>
  <cols>
    <col min="1" max="1" width="2.3984375" style="15" customWidth="1"/>
    <col min="2" max="2" width="25.1328125" customWidth="1"/>
    <col min="3" max="5" width="14.59765625" customWidth="1"/>
    <col min="6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80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41</v>
      </c>
    </row>
    <row r="6" spans="1:10" ht="15" customHeight="1" x14ac:dyDescent="0.45">
      <c r="B6" t="s">
        <v>42</v>
      </c>
      <c r="C6">
        <f>SUM(North:West!C11)</f>
        <v>36</v>
      </c>
    </row>
    <row r="8" spans="1:10" ht="15" customHeight="1" x14ac:dyDescent="0.45">
      <c r="A8" s="59"/>
    </row>
    <row r="9" spans="1:10" ht="15" customHeight="1" x14ac:dyDescent="0.45">
      <c r="A9" s="15" t="s">
        <v>50</v>
      </c>
    </row>
    <row r="10" spans="1:10" ht="15" customHeight="1" x14ac:dyDescent="0.45">
      <c r="C10" s="67"/>
    </row>
    <row r="11" spans="1:10" ht="15" customHeight="1" x14ac:dyDescent="0.45">
      <c r="C11" s="63" t="s">
        <v>48</v>
      </c>
      <c r="D11" s="63" t="s">
        <v>47</v>
      </c>
      <c r="E11" s="63" t="s">
        <v>49</v>
      </c>
    </row>
    <row r="12" spans="1:10" ht="15" customHeight="1" x14ac:dyDescent="0.45">
      <c r="B12" s="63" t="s">
        <v>43</v>
      </c>
      <c r="C12" s="64" t="str">
        <f>North!B7</f>
        <v>A</v>
      </c>
      <c r="D12" s="64" t="str">
        <f>East!B7</f>
        <v>A</v>
      </c>
      <c r="E12" s="64" t="str">
        <f>West!B7</f>
        <v>A</v>
      </c>
    </row>
    <row r="13" spans="1:10" ht="15" customHeight="1" x14ac:dyDescent="0.45">
      <c r="B13" s="63" t="s">
        <v>44</v>
      </c>
      <c r="C13" s="64" t="str">
        <f>North!B8</f>
        <v>B</v>
      </c>
      <c r="D13" s="64" t="str">
        <f>East!B8</f>
        <v>B</v>
      </c>
      <c r="E13" s="64" t="str">
        <f>West!B8</f>
        <v>B</v>
      </c>
    </row>
    <row r="14" spans="1:10" ht="15" customHeight="1" x14ac:dyDescent="0.45">
      <c r="B14" s="63" t="s">
        <v>45</v>
      </c>
      <c r="C14" s="64" t="str">
        <f>North!B9</f>
        <v>C</v>
      </c>
      <c r="D14" s="64" t="str">
        <f>East!B9</f>
        <v>C</v>
      </c>
      <c r="E14" s="64" t="str">
        <f>West!B9</f>
        <v>C</v>
      </c>
    </row>
    <row r="15" spans="1:10" ht="15" customHeight="1" x14ac:dyDescent="0.45">
      <c r="B15" s="63" t="s">
        <v>46</v>
      </c>
      <c r="C15" s="64" t="str">
        <f>North!B10</f>
        <v>D</v>
      </c>
      <c r="D15" s="64" t="str">
        <f>East!B10</f>
        <v>D</v>
      </c>
      <c r="E15" s="64" t="str">
        <f>West!B10</f>
        <v>D</v>
      </c>
    </row>
    <row r="17" spans="1:5" ht="15" customHeight="1" x14ac:dyDescent="0.45">
      <c r="A17" s="15" t="s">
        <v>51</v>
      </c>
    </row>
    <row r="19" spans="1:5" ht="15" customHeight="1" x14ac:dyDescent="0.45">
      <c r="C19" s="63" t="s">
        <v>48</v>
      </c>
      <c r="D19" s="63" t="s">
        <v>47</v>
      </c>
      <c r="E19" s="63" t="s">
        <v>49</v>
      </c>
    </row>
    <row r="20" spans="1:5" ht="15" customHeight="1" x14ac:dyDescent="0.45">
      <c r="A20" s="65" t="s">
        <v>34</v>
      </c>
      <c r="B20" s="63" t="s">
        <v>43</v>
      </c>
      <c r="C20" s="64" t="str">
        <f ca="1">INDIRECT(C$19&amp;"!"&amp;$B20)</f>
        <v>A</v>
      </c>
      <c r="D20" s="64" t="str">
        <f t="shared" ref="D20:E23" ca="1" si="0">INDIRECT(D$19&amp;"!"&amp;$B20)</f>
        <v>A</v>
      </c>
      <c r="E20" s="64" t="str">
        <f t="shared" ca="1" si="0"/>
        <v>A</v>
      </c>
    </row>
    <row r="21" spans="1:5" ht="15" customHeight="1" x14ac:dyDescent="0.45">
      <c r="A21" s="65" t="s">
        <v>35</v>
      </c>
      <c r="B21" s="63" t="s">
        <v>44</v>
      </c>
      <c r="C21" s="64" t="str">
        <f t="shared" ref="C21:C23" ca="1" si="1">INDIRECT(C$19&amp;"!"&amp;$B21)</f>
        <v>B</v>
      </c>
      <c r="D21" s="64" t="str">
        <f t="shared" ca="1" si="0"/>
        <v>B</v>
      </c>
      <c r="E21" s="64" t="str">
        <f t="shared" ca="1" si="0"/>
        <v>B</v>
      </c>
    </row>
    <row r="22" spans="1:5" ht="15" customHeight="1" x14ac:dyDescent="0.45">
      <c r="A22" s="65" t="s">
        <v>36</v>
      </c>
      <c r="B22" s="63" t="s">
        <v>45</v>
      </c>
      <c r="C22" s="64" t="str">
        <f t="shared" ca="1" si="1"/>
        <v>C</v>
      </c>
      <c r="D22" s="64" t="str">
        <f t="shared" ca="1" si="0"/>
        <v>C</v>
      </c>
      <c r="E22" s="64" t="str">
        <f t="shared" ca="1" si="0"/>
        <v>C</v>
      </c>
    </row>
    <row r="23" spans="1:5" ht="15" customHeight="1" x14ac:dyDescent="0.45">
      <c r="A23" s="65" t="s">
        <v>37</v>
      </c>
      <c r="B23" s="63" t="s">
        <v>46</v>
      </c>
      <c r="C23" s="64" t="str">
        <f t="shared" ca="1" si="1"/>
        <v>D</v>
      </c>
      <c r="D23" s="64" t="str">
        <f t="shared" ca="1" si="0"/>
        <v>D</v>
      </c>
      <c r="E23" s="64" t="str">
        <f t="shared" ca="1" si="0"/>
        <v>D</v>
      </c>
    </row>
    <row r="25" spans="1:5" ht="15" customHeight="1" x14ac:dyDescent="0.45">
      <c r="A25" s="15" t="s">
        <v>52</v>
      </c>
    </row>
    <row r="26" spans="1:5" ht="15" customHeight="1" x14ac:dyDescent="0.45">
      <c r="C26" s="65" t="str">
        <f ca="1">CELL("filename",North!$A$1)</f>
        <v>https://ibhero-my.sharepoint.com/personal/gerard_kelly_fe_training/Documents/Gerard Kelly/Gerard's/Non C/Material - Create Proof Glitch/Create/2023 JPM Adv Excel/New Files/[Data Extraction Workout 1 Full Instructor V3 - Copy.xlsx]North</v>
      </c>
      <c r="D26" s="65" t="str">
        <f ca="1">CELL("filename",East!$A$1)</f>
        <v>https://ibhero-my.sharepoint.com/personal/gerard_kelly_fe_training/Documents/Gerard Kelly/Gerard's/Non C/Material - Create Proof Glitch/Create/2023 JPM Adv Excel/New Files/[Data Extraction Workout 1 Full Instructor V3 - Copy.xlsx]East</v>
      </c>
      <c r="E26" s="65" t="str">
        <f ca="1">CELL("filename",West!$A$1)</f>
        <v>https://ibhero-my.sharepoint.com/personal/gerard_kelly_fe_training/Documents/Gerard Kelly/Gerard's/Non C/Material - Create Proof Glitch/Create/2023 JPM Adv Excel/New Files/[Data Extraction Workout 1 Full Instructor V3 - Copy.xlsx]West</v>
      </c>
    </row>
    <row r="27" spans="1:5" ht="15" customHeight="1" x14ac:dyDescent="0.45">
      <c r="A27" s="65"/>
      <c r="C27" s="63" t="str">
        <f ca="1">MID(C26,FIND("]",C26)+1, LEN(C26)-FIND("]",C26))</f>
        <v>North</v>
      </c>
      <c r="D27" s="63" t="str">
        <f t="shared" ref="D27:E27" ca="1" si="2">MID(D26,FIND("]",D26)+1, LEN(D26)-FIND("]",D26))</f>
        <v>East</v>
      </c>
      <c r="E27" s="63" t="str">
        <f t="shared" ca="1" si="2"/>
        <v>West</v>
      </c>
    </row>
    <row r="28" spans="1:5" ht="15" customHeight="1" x14ac:dyDescent="0.45">
      <c r="A28" s="65" t="s">
        <v>34</v>
      </c>
      <c r="B28" s="63" t="s">
        <v>43</v>
      </c>
      <c r="C28" s="64" t="str">
        <f ca="1">INDIRECT(C$27&amp;"!"&amp;$B28)</f>
        <v>A</v>
      </c>
      <c r="D28" s="64" t="str">
        <f t="shared" ref="D28:E31" ca="1" si="3">INDIRECT(D$27&amp;"!"&amp;$B28)</f>
        <v>A</v>
      </c>
      <c r="E28" s="64" t="str">
        <f t="shared" ca="1" si="3"/>
        <v>A</v>
      </c>
    </row>
    <row r="29" spans="1:5" ht="15" customHeight="1" x14ac:dyDescent="0.45">
      <c r="A29" s="65" t="s">
        <v>35</v>
      </c>
      <c r="B29" s="63" t="s">
        <v>54</v>
      </c>
      <c r="C29" s="64" t="str">
        <f t="shared" ref="C29:C31" ca="1" si="4">INDIRECT(C$27&amp;"!"&amp;$B29)</f>
        <v>B</v>
      </c>
      <c r="D29" s="64" t="str">
        <f t="shared" ca="1" si="3"/>
        <v>B</v>
      </c>
      <c r="E29" s="64" t="str">
        <f t="shared" ca="1" si="3"/>
        <v>B</v>
      </c>
    </row>
    <row r="30" spans="1:5" ht="15" customHeight="1" x14ac:dyDescent="0.45">
      <c r="A30" s="65" t="s">
        <v>36</v>
      </c>
      <c r="B30" s="63" t="s">
        <v>45</v>
      </c>
      <c r="C30" s="64" t="str">
        <f t="shared" ca="1" si="4"/>
        <v>C</v>
      </c>
      <c r="D30" s="64" t="str">
        <f t="shared" ca="1" si="3"/>
        <v>C</v>
      </c>
      <c r="E30" s="64" t="str">
        <f t="shared" ca="1" si="3"/>
        <v>C</v>
      </c>
    </row>
    <row r="31" spans="1:5" ht="15" customHeight="1" x14ac:dyDescent="0.45">
      <c r="A31" s="66" t="s">
        <v>37</v>
      </c>
      <c r="B31" s="63" t="s">
        <v>46</v>
      </c>
      <c r="C31" s="64" t="str">
        <f t="shared" ca="1" si="4"/>
        <v>D</v>
      </c>
      <c r="D31" s="64" t="str">
        <f t="shared" ca="1" si="3"/>
        <v>D</v>
      </c>
      <c r="E31" s="64" t="str">
        <f t="shared" ca="1" si="3"/>
        <v>D</v>
      </c>
    </row>
    <row r="32" spans="1:5" ht="15" customHeight="1" x14ac:dyDescent="0.45">
      <c r="A32" s="66"/>
      <c r="B32" s="63" t="s">
        <v>53</v>
      </c>
      <c r="C32" s="64" t="str">
        <f ca="1">IFERROR(_xlfn.FORMULATEXT(INDIRECT(C$27&amp;"!"&amp;$B32)),"-")</f>
        <v>=SUM(C7:C10)</v>
      </c>
      <c r="D32" s="64" t="str">
        <f ca="1">IFERROR(_xlfn.FORMULATEXT(INDIRECT(D$19&amp;"!"&amp;$B32)),"-")</f>
        <v>=SUM(C7:C10)</v>
      </c>
      <c r="E32" s="64" t="str">
        <f ca="1">IFERROR(_xlfn.FORMULATEXT(INDIRECT(E$19&amp;"!"&amp;$B32)),"-")</f>
        <v>=SUM(C7:C10)</v>
      </c>
    </row>
    <row r="34" spans="1:1" ht="15" customHeight="1" x14ac:dyDescent="0.45">
      <c r="A34" s="15" t="s">
        <v>81</v>
      </c>
    </row>
  </sheetData>
  <conditionalFormatting sqref="C20:E23">
    <cfRule type="expression" dxfId="1" priority="10">
      <formula>C20&lt;&gt;$A20</formula>
    </cfRule>
  </conditionalFormatting>
  <conditionalFormatting sqref="C28:E31">
    <cfRule type="expression" dxfId="0" priority="1">
      <formula>C28&lt;&gt;$A28</formula>
    </cfRule>
  </conditionalFormatting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74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J13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80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62" t="s">
        <v>39</v>
      </c>
    </row>
    <row r="6" spans="1:10" ht="15" customHeight="1" x14ac:dyDescent="0.45">
      <c r="B6" t="s">
        <v>32</v>
      </c>
      <c r="C6" t="s">
        <v>33</v>
      </c>
    </row>
    <row r="7" spans="1:10" ht="15" customHeight="1" x14ac:dyDescent="0.45">
      <c r="B7" t="s">
        <v>34</v>
      </c>
      <c r="C7">
        <v>3</v>
      </c>
    </row>
    <row r="8" spans="1:10" ht="15" customHeight="1" x14ac:dyDescent="0.45">
      <c r="A8" s="59"/>
      <c r="B8" t="s">
        <v>35</v>
      </c>
      <c r="C8">
        <v>2</v>
      </c>
    </row>
    <row r="9" spans="1:10" ht="15" customHeight="1" x14ac:dyDescent="0.45">
      <c r="B9" t="s">
        <v>36</v>
      </c>
      <c r="C9">
        <v>3</v>
      </c>
    </row>
    <row r="10" spans="1:10" ht="15" customHeight="1" x14ac:dyDescent="0.45">
      <c r="B10" t="s">
        <v>37</v>
      </c>
      <c r="C10">
        <v>4</v>
      </c>
    </row>
    <row r="11" spans="1:10" ht="15" customHeight="1" x14ac:dyDescent="0.45">
      <c r="B11" t="s">
        <v>38</v>
      </c>
      <c r="C11">
        <f>SUM(C7:C10)</f>
        <v>12</v>
      </c>
    </row>
    <row r="13" spans="1:10" ht="15" customHeight="1" x14ac:dyDescent="0.45">
      <c r="A13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75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J13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80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62" t="s">
        <v>31</v>
      </c>
    </row>
    <row r="6" spans="1:10" ht="15" customHeight="1" x14ac:dyDescent="0.45">
      <c r="B6" t="s">
        <v>32</v>
      </c>
      <c r="C6" t="s">
        <v>33</v>
      </c>
    </row>
    <row r="7" spans="1:10" ht="15" customHeight="1" x14ac:dyDescent="0.45">
      <c r="B7" t="s">
        <v>34</v>
      </c>
      <c r="C7">
        <v>2</v>
      </c>
    </row>
    <row r="8" spans="1:10" ht="15" customHeight="1" x14ac:dyDescent="0.45">
      <c r="A8" s="59"/>
      <c r="B8" t="s">
        <v>35</v>
      </c>
      <c r="C8">
        <v>4</v>
      </c>
    </row>
    <row r="9" spans="1:10" ht="15" customHeight="1" x14ac:dyDescent="0.45">
      <c r="B9" t="s">
        <v>36</v>
      </c>
      <c r="C9">
        <v>4</v>
      </c>
    </row>
    <row r="10" spans="1:10" ht="15" customHeight="1" x14ac:dyDescent="0.45">
      <c r="B10" t="s">
        <v>37</v>
      </c>
      <c r="C10">
        <v>1</v>
      </c>
    </row>
    <row r="11" spans="1:10" ht="15" customHeight="1" x14ac:dyDescent="0.45">
      <c r="B11" t="s">
        <v>38</v>
      </c>
      <c r="C11">
        <f>SUM(C7:C10)</f>
        <v>11</v>
      </c>
    </row>
    <row r="13" spans="1:10" ht="15" customHeight="1" x14ac:dyDescent="0.45">
      <c r="A13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75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J13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80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62" t="s">
        <v>40</v>
      </c>
    </row>
    <row r="6" spans="1:10" ht="15" customHeight="1" x14ac:dyDescent="0.45">
      <c r="B6" t="s">
        <v>32</v>
      </c>
      <c r="C6" t="s">
        <v>33</v>
      </c>
    </row>
    <row r="7" spans="1:10" ht="15" customHeight="1" x14ac:dyDescent="0.45">
      <c r="B7" t="s">
        <v>34</v>
      </c>
      <c r="C7">
        <v>5</v>
      </c>
    </row>
    <row r="8" spans="1:10" ht="15" customHeight="1" x14ac:dyDescent="0.45">
      <c r="A8" s="59"/>
      <c r="B8" t="s">
        <v>35</v>
      </c>
      <c r="C8">
        <v>2</v>
      </c>
    </row>
    <row r="9" spans="1:10" ht="15" customHeight="1" x14ac:dyDescent="0.45">
      <c r="B9" t="s">
        <v>36</v>
      </c>
      <c r="C9">
        <v>3</v>
      </c>
    </row>
    <row r="10" spans="1:10" ht="15" customHeight="1" x14ac:dyDescent="0.45">
      <c r="B10" t="s">
        <v>37</v>
      </c>
      <c r="C10">
        <v>3</v>
      </c>
    </row>
    <row r="11" spans="1:10" ht="15" customHeight="1" x14ac:dyDescent="0.45">
      <c r="B11" t="s">
        <v>38</v>
      </c>
      <c r="C11">
        <f>SUM(C7:C10)</f>
        <v>13</v>
      </c>
    </row>
    <row r="13" spans="1:10" ht="15" customHeight="1" x14ac:dyDescent="0.45">
      <c r="A13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75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3"/>
  <sheetViews>
    <sheetView zoomScaleNormal="100" workbookViewId="0"/>
  </sheetViews>
  <sheetFormatPr defaultColWidth="9.1328125" defaultRowHeight="15" customHeight="1" x14ac:dyDescent="0.45"/>
  <cols>
    <col min="1" max="1" width="2.3984375" style="15" customWidth="1"/>
    <col min="2" max="2" width="25.1328125" customWidth="1"/>
    <col min="3" max="9" width="10.3984375" customWidth="1"/>
    <col min="10" max="10" width="11" customWidth="1"/>
    <col min="11" max="12" width="9.265625" customWidth="1"/>
  </cols>
  <sheetData>
    <row r="1" spans="1:15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34" customFormat="1" ht="30" customHeight="1" x14ac:dyDescent="0.65">
      <c r="A2" s="14" t="s">
        <v>79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45">
      <c r="A3" s="62"/>
    </row>
    <row r="4" spans="1:15" ht="15" customHeight="1" x14ac:dyDescent="0.45">
      <c r="A4" s="62" t="s">
        <v>73</v>
      </c>
    </row>
    <row r="5" spans="1:15" ht="15" customHeight="1" x14ac:dyDescent="0.45">
      <c r="A5" s="62"/>
      <c r="C5" s="64" t="s">
        <v>55</v>
      </c>
      <c r="D5" s="64" t="s">
        <v>56</v>
      </c>
      <c r="E5" s="64" t="s">
        <v>57</v>
      </c>
      <c r="F5" s="64" t="s">
        <v>58</v>
      </c>
      <c r="G5" s="64" t="s">
        <v>59</v>
      </c>
      <c r="H5" s="64" t="s">
        <v>60</v>
      </c>
      <c r="I5" s="64" t="s">
        <v>61</v>
      </c>
    </row>
    <row r="6" spans="1:15" ht="15" customHeight="1" x14ac:dyDescent="0.45">
      <c r="A6" s="62"/>
      <c r="B6" t="s">
        <v>62</v>
      </c>
      <c r="C6">
        <v>3.6</v>
      </c>
      <c r="D6">
        <v>12.7</v>
      </c>
      <c r="E6">
        <v>7.9</v>
      </c>
      <c r="F6">
        <v>13</v>
      </c>
      <c r="G6">
        <v>4</v>
      </c>
      <c r="H6">
        <v>8.5</v>
      </c>
      <c r="I6">
        <v>11.2</v>
      </c>
    </row>
    <row r="7" spans="1:15" ht="15" customHeight="1" x14ac:dyDescent="0.45">
      <c r="A7" s="62"/>
      <c r="B7" t="s">
        <v>63</v>
      </c>
      <c r="C7">
        <v>4.0999999999999996</v>
      </c>
      <c r="D7">
        <v>10.4</v>
      </c>
      <c r="E7">
        <v>9.4</v>
      </c>
      <c r="F7">
        <v>17.3</v>
      </c>
      <c r="G7">
        <v>12.6</v>
      </c>
      <c r="H7">
        <v>6.5</v>
      </c>
      <c r="I7">
        <v>2.5</v>
      </c>
    </row>
    <row r="8" spans="1:15" ht="15" customHeight="1" x14ac:dyDescent="0.45">
      <c r="A8" s="62"/>
      <c r="B8" t="s">
        <v>64</v>
      </c>
      <c r="C8">
        <v>4</v>
      </c>
      <c r="D8">
        <v>10.8</v>
      </c>
      <c r="E8">
        <v>2.7</v>
      </c>
      <c r="F8">
        <v>14.2</v>
      </c>
      <c r="G8">
        <v>10.6</v>
      </c>
      <c r="H8">
        <v>3</v>
      </c>
      <c r="I8">
        <v>17.5</v>
      </c>
    </row>
    <row r="9" spans="1:15" ht="15" customHeight="1" x14ac:dyDescent="0.45">
      <c r="A9" s="62"/>
      <c r="B9" t="s">
        <v>65</v>
      </c>
      <c r="C9">
        <v>7</v>
      </c>
      <c r="D9">
        <v>3</v>
      </c>
      <c r="E9">
        <v>19.2</v>
      </c>
      <c r="F9">
        <v>8.4</v>
      </c>
      <c r="G9">
        <v>6.8</v>
      </c>
      <c r="H9">
        <v>18.7</v>
      </c>
      <c r="I9">
        <v>11</v>
      </c>
    </row>
    <row r="10" spans="1:15" ht="15" customHeight="1" x14ac:dyDescent="0.45">
      <c r="A10" s="62"/>
      <c r="B10" t="s">
        <v>66</v>
      </c>
      <c r="C10">
        <v>4</v>
      </c>
      <c r="D10">
        <v>17.100000000000001</v>
      </c>
      <c r="E10">
        <v>13.2</v>
      </c>
      <c r="F10">
        <v>8.3000000000000007</v>
      </c>
      <c r="G10">
        <v>5.5</v>
      </c>
      <c r="H10">
        <v>17.600000000000001</v>
      </c>
      <c r="I10">
        <v>16.3</v>
      </c>
    </row>
    <row r="11" spans="1:15" ht="15" customHeight="1" x14ac:dyDescent="0.45">
      <c r="A11" s="62"/>
      <c r="B11" t="s">
        <v>67</v>
      </c>
      <c r="C11">
        <v>9.8000000000000007</v>
      </c>
      <c r="D11">
        <v>16.2</v>
      </c>
      <c r="E11">
        <v>8.8000000000000007</v>
      </c>
      <c r="F11">
        <v>5.7</v>
      </c>
      <c r="G11">
        <v>3.3</v>
      </c>
      <c r="H11">
        <v>5.8</v>
      </c>
      <c r="I11">
        <v>17.3</v>
      </c>
    </row>
    <row r="12" spans="1:15" ht="15" customHeight="1" x14ac:dyDescent="0.45">
      <c r="A12" s="62"/>
    </row>
    <row r="13" spans="1:15" ht="15" customHeight="1" x14ac:dyDescent="0.45">
      <c r="A13" s="62" t="s">
        <v>68</v>
      </c>
    </row>
    <row r="14" spans="1:15" ht="15" customHeight="1" x14ac:dyDescent="0.45">
      <c r="A14" s="62"/>
      <c r="C14" s="64" t="s">
        <v>62</v>
      </c>
      <c r="D14" s="64" t="s">
        <v>63</v>
      </c>
      <c r="E14" s="64" t="s">
        <v>64</v>
      </c>
      <c r="F14" s="64" t="s">
        <v>65</v>
      </c>
      <c r="G14" s="64" t="s">
        <v>66</v>
      </c>
      <c r="H14" s="64" t="s">
        <v>67</v>
      </c>
    </row>
    <row r="15" spans="1:15" ht="15" customHeight="1" x14ac:dyDescent="0.45">
      <c r="A15" s="62"/>
      <c r="B15" t="s">
        <v>55</v>
      </c>
      <c r="C15">
        <v>3.6</v>
      </c>
      <c r="D15">
        <v>4.0999999999999996</v>
      </c>
      <c r="E15">
        <v>4</v>
      </c>
      <c r="F15">
        <v>7</v>
      </c>
      <c r="G15">
        <v>4</v>
      </c>
      <c r="H15">
        <v>9.8000000000000007</v>
      </c>
    </row>
    <row r="16" spans="1:15" ht="15" customHeight="1" x14ac:dyDescent="0.45">
      <c r="A16" s="62"/>
      <c r="B16" t="s">
        <v>56</v>
      </c>
      <c r="C16">
        <v>12.7</v>
      </c>
      <c r="D16">
        <v>10.4</v>
      </c>
      <c r="E16">
        <v>10.8</v>
      </c>
      <c r="F16">
        <v>3</v>
      </c>
      <c r="G16">
        <v>17.100000000000001</v>
      </c>
      <c r="H16">
        <v>16.2</v>
      </c>
    </row>
    <row r="17" spans="1:8" ht="15" customHeight="1" x14ac:dyDescent="0.45">
      <c r="A17" s="62"/>
      <c r="B17" t="s">
        <v>57</v>
      </c>
      <c r="C17">
        <v>7.9</v>
      </c>
      <c r="D17">
        <v>9.4</v>
      </c>
      <c r="E17">
        <v>2.7</v>
      </c>
      <c r="F17">
        <v>19.2</v>
      </c>
      <c r="G17">
        <v>13.2</v>
      </c>
      <c r="H17">
        <v>8.8000000000000007</v>
      </c>
    </row>
    <row r="18" spans="1:8" ht="15" customHeight="1" x14ac:dyDescent="0.45">
      <c r="A18" s="62"/>
      <c r="B18" t="s">
        <v>58</v>
      </c>
      <c r="C18">
        <v>13</v>
      </c>
      <c r="D18">
        <v>17.3</v>
      </c>
      <c r="E18">
        <v>14.2</v>
      </c>
      <c r="F18">
        <v>8.4</v>
      </c>
      <c r="G18">
        <v>8.3000000000000007</v>
      </c>
      <c r="H18">
        <v>5.7</v>
      </c>
    </row>
    <row r="19" spans="1:8" ht="15" customHeight="1" x14ac:dyDescent="0.45">
      <c r="A19" s="62"/>
      <c r="B19" t="s">
        <v>59</v>
      </c>
      <c r="C19">
        <v>4</v>
      </c>
      <c r="D19">
        <v>12.6</v>
      </c>
      <c r="E19">
        <v>10.6</v>
      </c>
      <c r="F19">
        <v>6.8</v>
      </c>
      <c r="G19">
        <v>5.5</v>
      </c>
      <c r="H19">
        <v>3.3</v>
      </c>
    </row>
    <row r="20" spans="1:8" ht="15" customHeight="1" x14ac:dyDescent="0.45">
      <c r="A20" s="62"/>
      <c r="B20" t="s">
        <v>60</v>
      </c>
      <c r="C20">
        <v>8.5</v>
      </c>
      <c r="D20">
        <v>6.5</v>
      </c>
      <c r="E20">
        <v>3</v>
      </c>
      <c r="F20">
        <v>18.7</v>
      </c>
      <c r="G20">
        <v>17.600000000000001</v>
      </c>
      <c r="H20">
        <v>5.8</v>
      </c>
    </row>
    <row r="21" spans="1:8" ht="15" customHeight="1" x14ac:dyDescent="0.45">
      <c r="A21" s="62"/>
      <c r="B21" t="s">
        <v>61</v>
      </c>
      <c r="C21">
        <v>11.2</v>
      </c>
      <c r="D21">
        <v>2.5</v>
      </c>
      <c r="E21">
        <v>17.5</v>
      </c>
      <c r="F21">
        <v>11</v>
      </c>
      <c r="G21">
        <v>16.3</v>
      </c>
      <c r="H21">
        <v>17.3</v>
      </c>
    </row>
    <row r="22" spans="1:8" ht="15" customHeight="1" x14ac:dyDescent="0.45">
      <c r="A22" s="62"/>
    </row>
    <row r="23" spans="1:8" ht="15" customHeight="1" x14ac:dyDescent="0.45">
      <c r="A23" s="62" t="s">
        <v>69</v>
      </c>
    </row>
    <row r="24" spans="1:8" ht="15" customHeight="1" x14ac:dyDescent="0.45">
      <c r="A24" s="62"/>
      <c r="B24" s="68">
        <f t="array" ref="B24:H31">TRANSPOSE(B5:I11)</f>
        <v>0</v>
      </c>
      <c r="C24" s="64" t="str">
        <v>US</v>
      </c>
      <c r="D24" s="64" t="str">
        <v>UK</v>
      </c>
      <c r="E24" s="64" t="str">
        <v>Europe</v>
      </c>
      <c r="F24" s="64" t="str">
        <v>Asia</v>
      </c>
      <c r="G24" s="64" t="str">
        <v>Australia</v>
      </c>
      <c r="H24" s="64" t="str">
        <v>Row</v>
      </c>
    </row>
    <row r="25" spans="1:8" ht="15" customHeight="1" x14ac:dyDescent="0.45">
      <c r="A25" s="62"/>
      <c r="B25" t="str">
        <v>Bananas</v>
      </c>
      <c r="C25">
        <v>3.6</v>
      </c>
      <c r="D25">
        <v>4.0999999999999996</v>
      </c>
      <c r="E25">
        <v>4</v>
      </c>
      <c r="F25">
        <v>7</v>
      </c>
      <c r="G25">
        <v>4</v>
      </c>
      <c r="H25">
        <v>9.8000000000000007</v>
      </c>
    </row>
    <row r="26" spans="1:8" ht="15" customHeight="1" x14ac:dyDescent="0.45">
      <c r="A26" s="62"/>
      <c r="B26" t="str">
        <v>Peaches</v>
      </c>
      <c r="C26">
        <v>12.7</v>
      </c>
      <c r="D26">
        <v>10.4</v>
      </c>
      <c r="E26">
        <v>10.8</v>
      </c>
      <c r="F26">
        <v>3</v>
      </c>
      <c r="G26">
        <v>17.100000000000001</v>
      </c>
      <c r="H26">
        <v>16.2</v>
      </c>
    </row>
    <row r="27" spans="1:8" ht="15" customHeight="1" x14ac:dyDescent="0.45">
      <c r="A27" s="62"/>
      <c r="B27" t="str">
        <v>Apples</v>
      </c>
      <c r="C27">
        <v>7.9</v>
      </c>
      <c r="D27">
        <v>9.4</v>
      </c>
      <c r="E27">
        <v>2.7</v>
      </c>
      <c r="F27">
        <v>19.2</v>
      </c>
      <c r="G27">
        <v>13.2</v>
      </c>
      <c r="H27">
        <v>8.8000000000000007</v>
      </c>
    </row>
    <row r="28" spans="1:8" ht="15" customHeight="1" x14ac:dyDescent="0.45">
      <c r="A28" s="62"/>
      <c r="B28" t="str">
        <v>Cherries</v>
      </c>
      <c r="C28">
        <v>13</v>
      </c>
      <c r="D28">
        <v>17.3</v>
      </c>
      <c r="E28">
        <v>14.2</v>
      </c>
      <c r="F28">
        <v>8.4</v>
      </c>
      <c r="G28">
        <v>8.3000000000000007</v>
      </c>
      <c r="H28">
        <v>5.7</v>
      </c>
    </row>
    <row r="29" spans="1:8" ht="15" customHeight="1" x14ac:dyDescent="0.45">
      <c r="A29" s="62"/>
      <c r="B29" t="str">
        <v>Oranges</v>
      </c>
      <c r="C29">
        <v>4</v>
      </c>
      <c r="D29">
        <v>12.6</v>
      </c>
      <c r="E29">
        <v>10.6</v>
      </c>
      <c r="F29">
        <v>6.8</v>
      </c>
      <c r="G29">
        <v>5.5</v>
      </c>
      <c r="H29">
        <v>3.3</v>
      </c>
    </row>
    <row r="30" spans="1:8" ht="15" customHeight="1" x14ac:dyDescent="0.45">
      <c r="A30" s="62"/>
      <c r="B30" t="str">
        <v>Grapes</v>
      </c>
      <c r="C30">
        <v>8.5</v>
      </c>
      <c r="D30">
        <v>6.5</v>
      </c>
      <c r="E30">
        <v>3</v>
      </c>
      <c r="F30">
        <v>18.7</v>
      </c>
      <c r="G30">
        <v>17.600000000000001</v>
      </c>
      <c r="H30">
        <v>5.8</v>
      </c>
    </row>
    <row r="31" spans="1:8" ht="15" customHeight="1" x14ac:dyDescent="0.45">
      <c r="A31" s="62"/>
      <c r="B31" t="str">
        <v>Others</v>
      </c>
      <c r="C31">
        <v>11.2</v>
      </c>
      <c r="D31">
        <v>2.5</v>
      </c>
      <c r="E31">
        <v>17.5</v>
      </c>
      <c r="F31">
        <v>11</v>
      </c>
      <c r="G31">
        <v>16.3</v>
      </c>
      <c r="H31">
        <v>17.3</v>
      </c>
    </row>
    <row r="32" spans="1:8" ht="15" customHeight="1" x14ac:dyDescent="0.45">
      <c r="A32" s="62"/>
    </row>
    <row r="33" spans="1:9" ht="15" customHeight="1" x14ac:dyDescent="0.45">
      <c r="A33" s="62" t="s">
        <v>70</v>
      </c>
    </row>
    <row r="34" spans="1:9" ht="15" customHeight="1" x14ac:dyDescent="0.45">
      <c r="A34" s="62"/>
      <c r="C34" s="64" t="s">
        <v>62</v>
      </c>
      <c r="D34" s="64" t="s">
        <v>63</v>
      </c>
      <c r="E34" s="64" t="s">
        <v>64</v>
      </c>
      <c r="F34" s="64" t="s">
        <v>65</v>
      </c>
      <c r="G34" s="64" t="s">
        <v>66</v>
      </c>
      <c r="H34" s="64" t="s">
        <v>67</v>
      </c>
    </row>
    <row r="35" spans="1:9" ht="15" customHeight="1" x14ac:dyDescent="0.45">
      <c r="A35" s="62"/>
      <c r="B35" t="s">
        <v>55</v>
      </c>
      <c r="C35">
        <f ca="1">OFFSET($B$5,COLUMN(A1),ROW(A1))</f>
        <v>3.6</v>
      </c>
      <c r="D35">
        <f t="shared" ref="D35:H35" ca="1" si="0">OFFSET($B$5,COLUMN(B1),ROW(B1))</f>
        <v>4.0999999999999996</v>
      </c>
      <c r="E35">
        <f t="shared" ca="1" si="0"/>
        <v>4</v>
      </c>
      <c r="F35">
        <f t="shared" ca="1" si="0"/>
        <v>7</v>
      </c>
      <c r="G35">
        <f t="shared" ca="1" si="0"/>
        <v>4</v>
      </c>
      <c r="H35">
        <f t="shared" ca="1" si="0"/>
        <v>9.8000000000000007</v>
      </c>
    </row>
    <row r="36" spans="1:9" ht="15" customHeight="1" x14ac:dyDescent="0.45">
      <c r="A36" s="62"/>
      <c r="B36" t="s">
        <v>56</v>
      </c>
      <c r="C36">
        <f t="shared" ref="C36:H36" ca="1" si="1">OFFSET($B$5,COLUMN(A2),ROW(A2))</f>
        <v>12.7</v>
      </c>
      <c r="D36">
        <f t="shared" ca="1" si="1"/>
        <v>10.4</v>
      </c>
      <c r="E36">
        <f t="shared" ca="1" si="1"/>
        <v>10.8</v>
      </c>
      <c r="F36">
        <f t="shared" ca="1" si="1"/>
        <v>3</v>
      </c>
      <c r="G36">
        <f t="shared" ca="1" si="1"/>
        <v>17.100000000000001</v>
      </c>
      <c r="H36">
        <f t="shared" ca="1" si="1"/>
        <v>16.2</v>
      </c>
    </row>
    <row r="37" spans="1:9" ht="15" customHeight="1" x14ac:dyDescent="0.45">
      <c r="A37" s="62"/>
      <c r="B37" t="s">
        <v>57</v>
      </c>
      <c r="C37">
        <f t="shared" ref="C37:H37" ca="1" si="2">OFFSET($B$5,COLUMN(A3),ROW(A3))</f>
        <v>7.9</v>
      </c>
      <c r="D37">
        <f t="shared" ca="1" si="2"/>
        <v>9.4</v>
      </c>
      <c r="E37">
        <f t="shared" ca="1" si="2"/>
        <v>2.7</v>
      </c>
      <c r="F37">
        <f t="shared" ca="1" si="2"/>
        <v>19.2</v>
      </c>
      <c r="G37">
        <f t="shared" ca="1" si="2"/>
        <v>13.2</v>
      </c>
      <c r="H37">
        <f t="shared" ca="1" si="2"/>
        <v>8.8000000000000007</v>
      </c>
    </row>
    <row r="38" spans="1:9" ht="15" customHeight="1" x14ac:dyDescent="0.45">
      <c r="A38" s="62"/>
      <c r="B38" t="s">
        <v>58</v>
      </c>
      <c r="C38">
        <f t="shared" ref="C38:H38" ca="1" si="3">OFFSET($B$5,COLUMN(A4),ROW(A4))</f>
        <v>13</v>
      </c>
      <c r="D38">
        <f t="shared" ca="1" si="3"/>
        <v>17.3</v>
      </c>
      <c r="E38">
        <f t="shared" ca="1" si="3"/>
        <v>14.2</v>
      </c>
      <c r="F38">
        <f t="shared" ca="1" si="3"/>
        <v>8.4</v>
      </c>
      <c r="G38">
        <f t="shared" ca="1" si="3"/>
        <v>8.3000000000000007</v>
      </c>
      <c r="H38">
        <f t="shared" ca="1" si="3"/>
        <v>5.7</v>
      </c>
    </row>
    <row r="39" spans="1:9" ht="15" customHeight="1" x14ac:dyDescent="0.45">
      <c r="A39" s="62"/>
      <c r="B39" t="s">
        <v>59</v>
      </c>
      <c r="C39">
        <f t="shared" ref="C39:H39" ca="1" si="4">OFFSET($B$5,COLUMN(A5),ROW(A5))</f>
        <v>4</v>
      </c>
      <c r="D39">
        <f t="shared" ca="1" si="4"/>
        <v>12.6</v>
      </c>
      <c r="E39">
        <f t="shared" ca="1" si="4"/>
        <v>10.6</v>
      </c>
      <c r="F39">
        <f t="shared" ca="1" si="4"/>
        <v>6.8</v>
      </c>
      <c r="G39">
        <f t="shared" ca="1" si="4"/>
        <v>5.5</v>
      </c>
      <c r="H39">
        <f t="shared" ca="1" si="4"/>
        <v>3.3</v>
      </c>
    </row>
    <row r="40" spans="1:9" ht="15" customHeight="1" x14ac:dyDescent="0.45">
      <c r="A40" s="62"/>
      <c r="B40" t="s">
        <v>60</v>
      </c>
      <c r="C40">
        <f t="shared" ref="C40:H40" ca="1" si="5">OFFSET($B$5,COLUMN(A6),ROW(A6))</f>
        <v>8.5</v>
      </c>
      <c r="D40">
        <f t="shared" ca="1" si="5"/>
        <v>6.5</v>
      </c>
      <c r="E40">
        <f t="shared" ca="1" si="5"/>
        <v>3</v>
      </c>
      <c r="F40">
        <f t="shared" ca="1" si="5"/>
        <v>18.7</v>
      </c>
      <c r="G40">
        <f t="shared" ca="1" si="5"/>
        <v>17.600000000000001</v>
      </c>
      <c r="H40">
        <f t="shared" ca="1" si="5"/>
        <v>5.8</v>
      </c>
    </row>
    <row r="41" spans="1:9" ht="15" customHeight="1" x14ac:dyDescent="0.45">
      <c r="A41" s="62"/>
      <c r="B41" t="s">
        <v>61</v>
      </c>
      <c r="C41">
        <f t="shared" ref="C41:H41" ca="1" si="6">OFFSET($B$5,COLUMN(A7),ROW(A7))</f>
        <v>11.2</v>
      </c>
      <c r="D41">
        <f t="shared" ca="1" si="6"/>
        <v>2.5</v>
      </c>
      <c r="E41">
        <f t="shared" ca="1" si="6"/>
        <v>17.5</v>
      </c>
      <c r="F41">
        <f t="shared" ca="1" si="6"/>
        <v>11</v>
      </c>
      <c r="G41">
        <f t="shared" ca="1" si="6"/>
        <v>16.3</v>
      </c>
      <c r="H41">
        <f t="shared" ca="1" si="6"/>
        <v>17.3</v>
      </c>
    </row>
    <row r="42" spans="1:9" ht="15" customHeight="1" x14ac:dyDescent="0.45">
      <c r="A42" s="62"/>
    </row>
    <row r="43" spans="1:9" ht="15" customHeight="1" x14ac:dyDescent="0.45">
      <c r="A43" s="62" t="s">
        <v>71</v>
      </c>
      <c r="G43" s="81"/>
      <c r="H43" s="81"/>
      <c r="I43" s="81"/>
    </row>
    <row r="44" spans="1:9" ht="15" customHeight="1" x14ac:dyDescent="0.45">
      <c r="A44" s="62"/>
      <c r="C44" s="64" t="s">
        <v>62</v>
      </c>
      <c r="D44" s="64" t="s">
        <v>63</v>
      </c>
      <c r="E44" s="64" t="s">
        <v>64</v>
      </c>
      <c r="F44" s="64" t="s">
        <v>65</v>
      </c>
      <c r="G44" s="82" t="s">
        <v>66</v>
      </c>
      <c r="H44" s="82" t="s">
        <v>67</v>
      </c>
      <c r="I44" s="81"/>
    </row>
    <row r="45" spans="1:9" ht="15" customHeight="1" x14ac:dyDescent="0.45">
      <c r="A45" s="62"/>
      <c r="B45" t="s">
        <v>55</v>
      </c>
      <c r="C45">
        <f ca="1">OFFSET($B$5,MATCH(C$44,$B$6:$B$11,0),MATCH($B45,$C$5:$I$5,0))</f>
        <v>3.6</v>
      </c>
      <c r="D45">
        <f t="shared" ref="D45:H51" ca="1" si="7">OFFSET($B$5,MATCH(D$44,$B$6:$B$11,0),MATCH($B45,$C$5:$I$5,0))</f>
        <v>4.0999999999999996</v>
      </c>
      <c r="E45">
        <f t="shared" ca="1" si="7"/>
        <v>4</v>
      </c>
      <c r="F45">
        <f t="shared" ca="1" si="7"/>
        <v>7</v>
      </c>
      <c r="G45" s="81">
        <f t="shared" ca="1" si="7"/>
        <v>4</v>
      </c>
      <c r="H45" s="81">
        <f t="shared" ca="1" si="7"/>
        <v>9.8000000000000007</v>
      </c>
      <c r="I45" s="81"/>
    </row>
    <row r="46" spans="1:9" ht="15" customHeight="1" x14ac:dyDescent="0.45">
      <c r="A46" s="62"/>
      <c r="B46" t="s">
        <v>56</v>
      </c>
      <c r="C46">
        <f t="shared" ref="C46:C51" ca="1" si="8">OFFSET($B$5,MATCH(C$44,$B$6:$B$11,0),MATCH($B46,$C$5:$I$5,0))</f>
        <v>12.7</v>
      </c>
      <c r="D46">
        <f t="shared" ca="1" si="7"/>
        <v>10.4</v>
      </c>
      <c r="E46">
        <f t="shared" ca="1" si="7"/>
        <v>10.8</v>
      </c>
      <c r="F46">
        <f t="shared" ca="1" si="7"/>
        <v>3</v>
      </c>
      <c r="G46" s="81">
        <f t="shared" ca="1" si="7"/>
        <v>17.100000000000001</v>
      </c>
      <c r="H46" s="81">
        <f t="shared" ca="1" si="7"/>
        <v>16.2</v>
      </c>
      <c r="I46" s="81"/>
    </row>
    <row r="47" spans="1:9" ht="15" customHeight="1" x14ac:dyDescent="0.45">
      <c r="A47" s="62"/>
      <c r="B47" t="s">
        <v>57</v>
      </c>
      <c r="C47">
        <f t="shared" ca="1" si="8"/>
        <v>7.9</v>
      </c>
      <c r="D47">
        <f t="shared" ca="1" si="7"/>
        <v>9.4</v>
      </c>
      <c r="E47">
        <f t="shared" ca="1" si="7"/>
        <v>2.7</v>
      </c>
      <c r="F47">
        <f t="shared" ca="1" si="7"/>
        <v>19.2</v>
      </c>
      <c r="G47" s="81">
        <f t="shared" ca="1" si="7"/>
        <v>13.2</v>
      </c>
      <c r="H47" s="81">
        <f t="shared" ca="1" si="7"/>
        <v>8.8000000000000007</v>
      </c>
      <c r="I47" s="81"/>
    </row>
    <row r="48" spans="1:9" ht="15" customHeight="1" x14ac:dyDescent="0.45">
      <c r="A48" s="62"/>
      <c r="B48" t="s">
        <v>58</v>
      </c>
      <c r="C48">
        <f t="shared" ca="1" si="8"/>
        <v>13</v>
      </c>
      <c r="D48">
        <f t="shared" ca="1" si="7"/>
        <v>17.3</v>
      </c>
      <c r="E48">
        <f t="shared" ca="1" si="7"/>
        <v>14.2</v>
      </c>
      <c r="F48">
        <f t="shared" ca="1" si="7"/>
        <v>8.4</v>
      </c>
      <c r="G48" s="81">
        <f t="shared" ca="1" si="7"/>
        <v>8.3000000000000007</v>
      </c>
      <c r="H48" s="81">
        <f t="shared" ca="1" si="7"/>
        <v>5.7</v>
      </c>
      <c r="I48" s="81"/>
    </row>
    <row r="49" spans="1:9" ht="15" customHeight="1" x14ac:dyDescent="0.45">
      <c r="A49" s="62"/>
      <c r="B49" t="s">
        <v>59</v>
      </c>
      <c r="C49">
        <f t="shared" ca="1" si="8"/>
        <v>4</v>
      </c>
      <c r="D49">
        <f t="shared" ca="1" si="7"/>
        <v>12.6</v>
      </c>
      <c r="E49">
        <f t="shared" ca="1" si="7"/>
        <v>10.6</v>
      </c>
      <c r="F49">
        <f t="shared" ca="1" si="7"/>
        <v>6.8</v>
      </c>
      <c r="G49" s="81">
        <f t="shared" ca="1" si="7"/>
        <v>5.5</v>
      </c>
      <c r="H49" s="81">
        <f t="shared" ca="1" si="7"/>
        <v>3.3</v>
      </c>
      <c r="I49" s="81"/>
    </row>
    <row r="50" spans="1:9" ht="15" customHeight="1" x14ac:dyDescent="0.45">
      <c r="A50" s="62"/>
      <c r="B50" t="s">
        <v>60</v>
      </c>
      <c r="C50">
        <f t="shared" ca="1" si="8"/>
        <v>8.5</v>
      </c>
      <c r="D50">
        <f t="shared" ca="1" si="7"/>
        <v>6.5</v>
      </c>
      <c r="E50">
        <f t="shared" ca="1" si="7"/>
        <v>3</v>
      </c>
      <c r="F50">
        <f t="shared" ca="1" si="7"/>
        <v>18.7</v>
      </c>
      <c r="G50" s="81">
        <f t="shared" ca="1" si="7"/>
        <v>17.600000000000001</v>
      </c>
      <c r="H50" s="81">
        <f t="shared" ca="1" si="7"/>
        <v>5.8</v>
      </c>
      <c r="I50" s="81"/>
    </row>
    <row r="51" spans="1:9" ht="15" customHeight="1" x14ac:dyDescent="0.45">
      <c r="A51" s="62"/>
      <c r="B51" t="s">
        <v>61</v>
      </c>
      <c r="C51">
        <f t="shared" ca="1" si="8"/>
        <v>11.2</v>
      </c>
      <c r="D51">
        <f t="shared" ca="1" si="7"/>
        <v>2.5</v>
      </c>
      <c r="E51">
        <f t="shared" ca="1" si="7"/>
        <v>17.5</v>
      </c>
      <c r="F51">
        <f t="shared" ca="1" si="7"/>
        <v>11</v>
      </c>
      <c r="G51" s="81">
        <f t="shared" ca="1" si="7"/>
        <v>16.3</v>
      </c>
      <c r="H51" s="81">
        <f t="shared" ca="1" si="7"/>
        <v>17.3</v>
      </c>
      <c r="I51" s="81"/>
    </row>
    <row r="52" spans="1:9" ht="15" customHeight="1" x14ac:dyDescent="0.45">
      <c r="A52" s="62"/>
      <c r="G52" s="81"/>
      <c r="H52" s="81"/>
      <c r="I52" s="81"/>
    </row>
    <row r="53" spans="1:9" ht="15" customHeight="1" x14ac:dyDescent="0.45">
      <c r="A53" s="62" t="s">
        <v>72</v>
      </c>
      <c r="G53" s="81"/>
      <c r="H53" s="81"/>
      <c r="I53" s="81"/>
    </row>
    <row r="54" spans="1:9" ht="15" customHeight="1" x14ac:dyDescent="0.45">
      <c r="A54" s="62"/>
      <c r="C54" s="64" t="s">
        <v>62</v>
      </c>
      <c r="D54" s="64" t="s">
        <v>63</v>
      </c>
      <c r="E54" s="64" t="s">
        <v>64</v>
      </c>
      <c r="F54" s="64" t="s">
        <v>65</v>
      </c>
      <c r="G54" s="82" t="s">
        <v>66</v>
      </c>
      <c r="H54" s="82" t="s">
        <v>67</v>
      </c>
      <c r="I54" s="81"/>
    </row>
    <row r="55" spans="1:9" ht="15" customHeight="1" x14ac:dyDescent="0.45">
      <c r="A55" s="62"/>
      <c r="B55" t="s">
        <v>55</v>
      </c>
      <c r="C55">
        <f>INDEX($C$6:$I$11,MATCH(C$54,$B$6:$B$11,0),MATCH($B55,$C$5:$I$5,0))</f>
        <v>3.6</v>
      </c>
      <c r="D55">
        <f t="shared" ref="D55:H61" si="9">INDEX($C$6:$I$11,MATCH(D$54,$B$6:$B$11,0),MATCH($B55,$C$5:$I$5,0))</f>
        <v>4.0999999999999996</v>
      </c>
      <c r="E55">
        <f t="shared" si="9"/>
        <v>4</v>
      </c>
      <c r="F55">
        <f t="shared" si="9"/>
        <v>7</v>
      </c>
      <c r="G55" s="81">
        <f t="shared" si="9"/>
        <v>4</v>
      </c>
      <c r="H55" s="81">
        <f t="shared" si="9"/>
        <v>9.8000000000000007</v>
      </c>
      <c r="I55" s="81"/>
    </row>
    <row r="56" spans="1:9" ht="15" customHeight="1" x14ac:dyDescent="0.45">
      <c r="A56" s="62"/>
      <c r="B56" t="s">
        <v>56</v>
      </c>
      <c r="C56">
        <f t="shared" ref="C56:C61" si="10">INDEX($C$6:$I$11,MATCH(C$54,$B$6:$B$11,0),MATCH($B56,$C$5:$I$5,0))</f>
        <v>12.7</v>
      </c>
      <c r="D56">
        <f t="shared" si="9"/>
        <v>10.4</v>
      </c>
      <c r="E56">
        <f t="shared" si="9"/>
        <v>10.8</v>
      </c>
      <c r="F56">
        <f t="shared" si="9"/>
        <v>3</v>
      </c>
      <c r="G56" s="81">
        <f t="shared" si="9"/>
        <v>17.100000000000001</v>
      </c>
      <c r="H56" s="81">
        <f t="shared" si="9"/>
        <v>16.2</v>
      </c>
      <c r="I56" s="81"/>
    </row>
    <row r="57" spans="1:9" ht="15" customHeight="1" x14ac:dyDescent="0.45">
      <c r="A57" s="62"/>
      <c r="B57" t="s">
        <v>57</v>
      </c>
      <c r="C57">
        <f t="shared" si="10"/>
        <v>7.9</v>
      </c>
      <c r="D57">
        <f t="shared" si="9"/>
        <v>9.4</v>
      </c>
      <c r="E57">
        <f t="shared" si="9"/>
        <v>2.7</v>
      </c>
      <c r="F57">
        <f t="shared" si="9"/>
        <v>19.2</v>
      </c>
      <c r="G57" s="81">
        <f t="shared" si="9"/>
        <v>13.2</v>
      </c>
      <c r="H57" s="81">
        <f t="shared" si="9"/>
        <v>8.8000000000000007</v>
      </c>
      <c r="I57" s="81"/>
    </row>
    <row r="58" spans="1:9" ht="15" customHeight="1" x14ac:dyDescent="0.45">
      <c r="A58" s="62"/>
      <c r="B58" t="s">
        <v>58</v>
      </c>
      <c r="C58">
        <f t="shared" si="10"/>
        <v>13</v>
      </c>
      <c r="D58">
        <f t="shared" si="9"/>
        <v>17.3</v>
      </c>
      <c r="E58">
        <f t="shared" si="9"/>
        <v>14.2</v>
      </c>
      <c r="F58">
        <f t="shared" si="9"/>
        <v>8.4</v>
      </c>
      <c r="G58" s="81">
        <f t="shared" si="9"/>
        <v>8.3000000000000007</v>
      </c>
      <c r="H58" s="81">
        <f t="shared" si="9"/>
        <v>5.7</v>
      </c>
      <c r="I58" s="81"/>
    </row>
    <row r="59" spans="1:9" ht="15" customHeight="1" x14ac:dyDescent="0.45">
      <c r="A59" s="62"/>
      <c r="B59" t="s">
        <v>59</v>
      </c>
      <c r="C59">
        <f t="shared" si="10"/>
        <v>4</v>
      </c>
      <c r="D59">
        <f t="shared" si="9"/>
        <v>12.6</v>
      </c>
      <c r="E59">
        <f t="shared" si="9"/>
        <v>10.6</v>
      </c>
      <c r="F59">
        <f t="shared" si="9"/>
        <v>6.8</v>
      </c>
      <c r="G59" s="81">
        <f t="shared" si="9"/>
        <v>5.5</v>
      </c>
      <c r="H59" s="81">
        <f t="shared" si="9"/>
        <v>3.3</v>
      </c>
      <c r="I59" s="81"/>
    </row>
    <row r="60" spans="1:9" ht="15" customHeight="1" x14ac:dyDescent="0.45">
      <c r="A60" s="62"/>
      <c r="B60" t="s">
        <v>60</v>
      </c>
      <c r="C60">
        <f t="shared" si="10"/>
        <v>8.5</v>
      </c>
      <c r="D60">
        <f t="shared" si="9"/>
        <v>6.5</v>
      </c>
      <c r="E60">
        <f t="shared" si="9"/>
        <v>3</v>
      </c>
      <c r="F60">
        <f t="shared" si="9"/>
        <v>18.7</v>
      </c>
      <c r="G60" s="81">
        <f t="shared" si="9"/>
        <v>17.600000000000001</v>
      </c>
      <c r="H60" s="81">
        <f t="shared" si="9"/>
        <v>5.8</v>
      </c>
      <c r="I60" s="81"/>
    </row>
    <row r="61" spans="1:9" ht="15" customHeight="1" x14ac:dyDescent="0.45">
      <c r="A61" s="62"/>
      <c r="B61" t="s">
        <v>61</v>
      </c>
      <c r="C61">
        <f t="shared" si="10"/>
        <v>11.2</v>
      </c>
      <c r="D61">
        <f t="shared" si="9"/>
        <v>2.5</v>
      </c>
      <c r="E61">
        <f t="shared" si="9"/>
        <v>17.5</v>
      </c>
      <c r="F61">
        <f t="shared" si="9"/>
        <v>11</v>
      </c>
      <c r="G61" s="81">
        <f t="shared" si="9"/>
        <v>16.3</v>
      </c>
      <c r="H61" s="81">
        <f t="shared" si="9"/>
        <v>17.3</v>
      </c>
      <c r="I61" s="81"/>
    </row>
    <row r="62" spans="1:9" ht="15" customHeight="1" x14ac:dyDescent="0.45">
      <c r="A62" s="62"/>
      <c r="G62" s="81"/>
      <c r="H62" s="81"/>
      <c r="I62" s="81"/>
    </row>
    <row r="63" spans="1:9" ht="15" customHeight="1" x14ac:dyDescent="0.45">
      <c r="A63" s="62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0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78AA990B-39B5-42E2-A0E0-4A163C853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A68520-15F3-428F-99A4-F57714018E18}"/>
</file>

<file path=customXml/itemProps3.xml><?xml version="1.0" encoding="utf-8"?>
<ds:datastoreItem xmlns:ds="http://schemas.openxmlformats.org/officeDocument/2006/customXml" ds:itemID="{8E074E35-83FE-4A32-9EF7-50CA14B4DBCF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Welcome</vt:lpstr>
      <vt:lpstr>Info</vt:lpstr>
      <vt:lpstr>Lookups 1</vt:lpstr>
      <vt:lpstr>Lookups 2</vt:lpstr>
      <vt:lpstr>Multiple Sheets</vt:lpstr>
      <vt:lpstr>North</vt:lpstr>
      <vt:lpstr>East</vt:lpstr>
      <vt:lpstr>West</vt:lpstr>
      <vt:lpstr>Transposing</vt:lpstr>
      <vt:lpstr>Transposing!Print_Area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2023-06-13T11:29:31Z</cp:lastPrinted>
  <dcterms:created xsi:type="dcterms:W3CDTF">2016-02-03T14:06:14Z</dcterms:created>
  <dcterms:modified xsi:type="dcterms:W3CDTF">2023-06-15T13:04:52Z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