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ED9BC20B-B420-44E9-8402-AA3444363CA5}" xr6:coauthVersionLast="47" xr6:coauthVersionMax="47" xr10:uidLastSave="{D1ABC4EE-4F2C-4C8E-B735-ED43B6EDC991}"/>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2" l="1"/>
  <c r="G71" i="2"/>
  <c r="H71" i="2"/>
  <c r="I71" i="2"/>
  <c r="J71" i="2"/>
  <c r="G72" i="2"/>
  <c r="H72" i="2"/>
  <c r="I72" i="2"/>
  <c r="J72" i="2"/>
  <c r="G73" i="2"/>
  <c r="H70" i="2" s="1"/>
  <c r="H73" i="2" s="1"/>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1" i="2"/>
  <c r="G107" i="2"/>
  <c r="H107" i="2"/>
  <c r="I107" i="2"/>
  <c r="J107" i="2"/>
  <c r="G108" i="2"/>
  <c r="H108" i="2"/>
  <c r="I108" i="2"/>
  <c r="J108" i="2"/>
  <c r="G110" i="2"/>
  <c r="H110" i="2"/>
  <c r="I110" i="2"/>
  <c r="J110" i="2"/>
  <c r="G111" i="2"/>
  <c r="H111" i="2"/>
  <c r="I111" i="2"/>
  <c r="J111" i="2"/>
  <c r="G114" i="2"/>
  <c r="H114" i="2"/>
  <c r="I114" i="2"/>
  <c r="J114" i="2"/>
  <c r="G115" i="2"/>
  <c r="H115" i="2"/>
  <c r="G116" i="2"/>
  <c r="H116" i="2"/>
  <c r="G119" i="2"/>
  <c r="H119" i="2"/>
  <c r="I119" i="2"/>
  <c r="J119" i="2"/>
  <c r="G122" i="2"/>
  <c r="F93" i="2"/>
  <c r="F80" i="2"/>
  <c r="F124" i="2"/>
  <c r="F123" i="2"/>
  <c r="F122" i="2"/>
  <c r="E124" i="2"/>
  <c r="F120" i="2"/>
  <c r="F119" i="2"/>
  <c r="F118" i="2"/>
  <c r="F116" i="2"/>
  <c r="F115" i="2"/>
  <c r="F114" i="2"/>
  <c r="F112" i="2"/>
  <c r="F111" i="2"/>
  <c r="F110" i="2"/>
  <c r="F109" i="2"/>
  <c r="F108" i="2"/>
  <c r="F107" i="2"/>
  <c r="F101" i="2"/>
  <c r="F98" i="2"/>
  <c r="F97" i="2"/>
  <c r="F95" i="2"/>
  <c r="F99" i="2" s="1"/>
  <c r="F102" i="2" s="1"/>
  <c r="F94" i="2"/>
  <c r="F90" i="2"/>
  <c r="F89" i="2"/>
  <c r="F88" i="2"/>
  <c r="F87" i="2"/>
  <c r="F86" i="2"/>
  <c r="F83" i="2"/>
  <c r="F82" i="2"/>
  <c r="F81"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J112" i="2" s="1"/>
  <c r="I109" i="2"/>
  <c r="I112" i="2" s="1"/>
  <c r="G77" i="2"/>
  <c r="H101" i="2"/>
  <c r="I70" i="2"/>
  <c r="I73" i="2" s="1"/>
  <c r="J87" i="2"/>
  <c r="I115" i="2"/>
  <c r="I116" i="2" s="1"/>
  <c r="J115" i="2"/>
  <c r="J116" i="2" s="1"/>
  <c r="I97" i="2"/>
  <c r="F84" i="2"/>
  <c r="F76" i="2"/>
  <c r="F75" i="2"/>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G112" i="2" s="1"/>
  <c r="G123" i="2" s="1"/>
  <c r="G124" i="2" s="1"/>
  <c r="H109" i="2"/>
  <c r="H112" i="2" s="1"/>
  <c r="H123" i="2" s="1"/>
  <c r="J97" i="2"/>
  <c r="J118" i="2" s="1"/>
  <c r="J120" i="2" s="1"/>
  <c r="J123" i="2" s="1"/>
  <c r="I118" i="2"/>
  <c r="I120" i="2" s="1"/>
  <c r="I123" i="2" s="1"/>
  <c r="I101" i="2"/>
  <c r="J70" i="2"/>
  <c r="J73" i="2" s="1"/>
  <c r="J101" i="2" s="1"/>
  <c r="F91" i="2"/>
  <c r="G40" i="2"/>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G93" i="2" l="1"/>
  <c r="G95" i="2" s="1"/>
  <c r="G99" i="2" s="1"/>
  <c r="G102" i="2" s="1"/>
  <c r="G80" i="2"/>
  <c r="G84" i="2" s="1"/>
  <c r="G91" i="2" s="1"/>
  <c r="H122" i="2"/>
  <c r="H124" i="2" s="1"/>
  <c r="F104" i="2"/>
  <c r="J67" i="2"/>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H93" i="2" l="1"/>
  <c r="H95" i="2" s="1"/>
  <c r="H99" i="2" s="1"/>
  <c r="H102" i="2" s="1"/>
  <c r="H104" i="2" s="1"/>
  <c r="H80" i="2"/>
  <c r="H84" i="2" s="1"/>
  <c r="H91" i="2" s="1"/>
  <c r="I122" i="2"/>
  <c r="I124" i="2" s="1"/>
  <c r="G104" i="2"/>
  <c r="J57" i="2"/>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I93" i="2" l="1"/>
  <c r="I95" i="2" s="1"/>
  <c r="I99" i="2" s="1"/>
  <c r="I102" i="2" s="1"/>
  <c r="I104" i="2" s="1"/>
  <c r="J122" i="2"/>
  <c r="J124" i="2" s="1"/>
  <c r="I80" i="2"/>
  <c r="I84" i="2" s="1"/>
  <c r="I91" i="2" s="1"/>
  <c r="J58" i="2"/>
  <c r="J52" i="2"/>
  <c r="J51" i="2"/>
  <c r="D54" i="14"/>
  <c r="D33" i="14"/>
  <c r="E51" i="2"/>
  <c r="E52" i="2"/>
  <c r="E134" i="2" s="1"/>
  <c r="E33" i="14"/>
  <c r="D134" i="2"/>
  <c r="C54" i="14"/>
  <c r="C52" i="2"/>
  <c r="D51" i="2"/>
  <c r="C33" i="14"/>
  <c r="E24" i="14"/>
  <c r="D19" i="14"/>
  <c r="D20" i="14" s="1"/>
  <c r="E15" i="14"/>
  <c r="D15" i="14"/>
  <c r="E7" i="14"/>
  <c r="J93" i="2" l="1"/>
  <c r="J95" i="2" s="1"/>
  <c r="J99" i="2" s="1"/>
  <c r="J102" i="2" s="1"/>
  <c r="J80" i="2"/>
  <c r="J84" i="2" s="1"/>
  <c r="J91" i="2" s="1"/>
  <c r="C134" i="2"/>
  <c r="E17" i="14"/>
  <c r="D24" i="14"/>
  <c r="J104" i="2" l="1"/>
  <c r="E38" i="2"/>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<sst xmlns="http://schemas.openxmlformats.org/spreadsheetml/2006/main" count="265" uniqueCount="225">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</sst>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97" activePane="bottomRight" state="frozen"/>
      <selection activeCell="C5" sqref="C5:E5"/>
      <selection pane="topRight" activeCell="C5" sqref="C5:E5"/>
      <selection pane="bottomLeft" activeCell="C5" sqref="C5:E5"/>
      <selection pane="bottomRight" activeCell="F104" sqref="F104"/>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G127" t="str">
        <f t="shared" ref="G127:G157" ca="1" si="97">IF(ISBLANK(F127),"",_xlfn.FORMULATEXT(F127))</f>
        <v/>
      </c>
    </row>
    <row r="128" spans="1:10" ht="15" customHeight="1" x14ac:dyDescent="0.25">
      <c r="B128" t="s">
        <v>112</v>
      </c>
      <c r="G128" t="str">
        <f t="shared" ca="1" si="97"/>
        <v/>
      </c>
    </row>
    <row r="129" spans="1:10" ht="15" customHeight="1" x14ac:dyDescent="0.25">
      <c r="B129" t="s">
        <v>113</v>
      </c>
      <c r="G129" t="str">
        <f t="shared" ca="1" si="97"/>
        <v/>
      </c>
    </row>
    <row r="130" spans="1:10" ht="15" customHeight="1" x14ac:dyDescent="0.25">
      <c r="G130" t="str">
        <f t="shared" ca="1" si="97"/>
        <v/>
      </c>
    </row>
    <row r="131" spans="1:10" ht="15" customHeight="1" x14ac:dyDescent="0.25">
      <c r="A131" s="15" t="s">
        <v>67</v>
      </c>
      <c r="G131" t="str">
        <f t="shared" ca="1" si="97"/>
        <v/>
      </c>
    </row>
    <row r="132" spans="1:10" ht="15" customHeight="1" x14ac:dyDescent="0.25">
      <c r="B132" t="s">
        <v>101</v>
      </c>
      <c r="D132" s="60">
        <f>D31/C31-1</f>
        <v>8.1724838017155133E-2</v>
      </c>
      <c r="E132" s="60">
        <f>E31/D31-1</f>
        <v>2.6769998922375082E-2</v>
      </c>
      <c r="F132" s="60"/>
      <c r="G132" s="60" t="str">
        <f t="shared" ca="1" si="9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9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9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97"/>
        <v/>
      </c>
      <c r="H135" s="60"/>
      <c r="I135" s="60"/>
      <c r="J135" s="60"/>
    </row>
    <row r="136" spans="1:10" ht="15" customHeight="1" x14ac:dyDescent="0.25">
      <c r="G136" t="str">
        <f t="shared" ca="1" si="97"/>
        <v/>
      </c>
    </row>
    <row r="137" spans="1:10" ht="15" customHeight="1" x14ac:dyDescent="0.25">
      <c r="A137" s="15" t="s">
        <v>71</v>
      </c>
      <c r="G137" t="str">
        <f t="shared" ca="1" si="97"/>
        <v/>
      </c>
    </row>
    <row r="138" spans="1:10" ht="15" customHeight="1" x14ac:dyDescent="0.25">
      <c r="B138" t="s">
        <v>72</v>
      </c>
      <c r="C138">
        <f>C77</f>
        <v>822.49999999999955</v>
      </c>
      <c r="D138">
        <f>D77</f>
        <v>1752.8999999999996</v>
      </c>
      <c r="E138">
        <f>E77</f>
        <v>1546.1000000000004</v>
      </c>
      <c r="G138" t="str">
        <f t="shared" ca="1" si="97"/>
        <v/>
      </c>
    </row>
    <row r="139" spans="1:10" ht="15" customHeight="1" x14ac:dyDescent="0.25">
      <c r="B139" t="s">
        <v>73</v>
      </c>
      <c r="C139">
        <f>C138/C31</f>
        <v>7.9898584653643245E-2</v>
      </c>
      <c r="D139" s="60">
        <f>D138/D31</f>
        <v>0.15741405941305359</v>
      </c>
      <c r="E139" s="60">
        <f>E138/E31</f>
        <v>0.13522306864794426</v>
      </c>
      <c r="F139" s="60"/>
      <c r="G139" s="60" t="str">
        <f t="shared" ca="1" si="9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97"/>
        <v/>
      </c>
      <c r="H140" s="60"/>
      <c r="I140" s="60"/>
      <c r="J140" s="60"/>
    </row>
    <row r="141" spans="1:10" ht="15" customHeight="1" x14ac:dyDescent="0.25">
      <c r="G141" t="str">
        <f t="shared" ca="1" si="97"/>
        <v/>
      </c>
    </row>
    <row r="142" spans="1:10" ht="15" customHeight="1" x14ac:dyDescent="0.25">
      <c r="A142" s="15" t="s">
        <v>75</v>
      </c>
      <c r="G142" t="str">
        <f t="shared" ca="1" si="97"/>
        <v/>
      </c>
    </row>
    <row r="143" spans="1:10" ht="15" customHeight="1" x14ac:dyDescent="0.25">
      <c r="B143" t="s">
        <v>50</v>
      </c>
      <c r="C143">
        <f>C93</f>
        <v>1712.9</v>
      </c>
      <c r="D143">
        <f>D93</f>
        <v>1835.1</v>
      </c>
      <c r="E143">
        <f>E93</f>
        <v>1607.4</v>
      </c>
      <c r="G143" t="str">
        <f t="shared" ca="1" si="97"/>
        <v/>
      </c>
    </row>
    <row r="144" spans="1:10" ht="15" customHeight="1" x14ac:dyDescent="0.25">
      <c r="B144" t="s">
        <v>76</v>
      </c>
      <c r="C144">
        <f>C97</f>
        <v>3441.1</v>
      </c>
      <c r="D144">
        <f>D97</f>
        <v>4497.1000000000004</v>
      </c>
      <c r="E144">
        <f>E97</f>
        <v>5026.8999999999996</v>
      </c>
      <c r="G144" t="str">
        <f t="shared" ca="1" si="97"/>
        <v/>
      </c>
    </row>
    <row r="145" spans="1:10" ht="15" customHeight="1" x14ac:dyDescent="0.25">
      <c r="B145" t="s">
        <v>77</v>
      </c>
      <c r="C145">
        <f t="shared" ref="C145:D145" si="98">SUM(C143:C144)</f>
        <v>5154</v>
      </c>
      <c r="D145">
        <f t="shared" si="98"/>
        <v>6332.2000000000007</v>
      </c>
      <c r="E145">
        <f>SUM(E143:E144)</f>
        <v>6634.2999999999993</v>
      </c>
      <c r="G145" t="str">
        <f t="shared" ca="1" si="97"/>
        <v/>
      </c>
    </row>
    <row r="146" spans="1:10" ht="15" customHeight="1" x14ac:dyDescent="0.25">
      <c r="B146" t="s">
        <v>78</v>
      </c>
      <c r="C146">
        <f>C145-C80</f>
        <v>4671</v>
      </c>
      <c r="D146">
        <f>D145-D80</f>
        <v>6014.1</v>
      </c>
      <c r="E146">
        <f>E145-E80</f>
        <v>6322.4999999999991</v>
      </c>
      <c r="G146" t="str">
        <f t="shared" ca="1" si="97"/>
        <v/>
      </c>
    </row>
    <row r="147" spans="1:10" ht="15" customHeight="1" x14ac:dyDescent="0.25">
      <c r="B147" t="s">
        <v>79</v>
      </c>
      <c r="C147" s="62">
        <f>C145/C52</f>
        <v>3.0390942862197061</v>
      </c>
      <c r="D147" s="62">
        <f>D145/D52</f>
        <v>5.2198499711482986</v>
      </c>
      <c r="E147" s="62">
        <f>E145/E52</f>
        <v>3.8034168434328954</v>
      </c>
      <c r="F147" s="62"/>
      <c r="G147" s="62" t="str">
        <f t="shared" ca="1" si="9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97"/>
        <v/>
      </c>
      <c r="H148" s="62"/>
      <c r="I148" s="62"/>
      <c r="J148" s="62"/>
    </row>
    <row r="149" spans="1:10" ht="15" customHeight="1" x14ac:dyDescent="0.25">
      <c r="B149" t="s">
        <v>81</v>
      </c>
      <c r="C149">
        <f>C37</f>
        <v>-35.1</v>
      </c>
      <c r="D149">
        <f>D37</f>
        <v>-30.2</v>
      </c>
      <c r="E149">
        <f>E37</f>
        <v>-200.8</v>
      </c>
      <c r="G149" t="str">
        <f t="shared" ca="1" si="9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9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97"/>
        <v/>
      </c>
      <c r="H151" s="60"/>
      <c r="I151" s="60"/>
      <c r="J151" s="60"/>
    </row>
    <row r="152" spans="1:10" ht="15" customHeight="1" x14ac:dyDescent="0.25">
      <c r="G152" t="str">
        <f t="shared" ca="1" si="97"/>
        <v/>
      </c>
    </row>
    <row r="153" spans="1:10" ht="15" customHeight="1" x14ac:dyDescent="0.25">
      <c r="A153" s="15" t="s">
        <v>84</v>
      </c>
      <c r="G153" t="str">
        <f t="shared" ca="1" si="97"/>
        <v/>
      </c>
    </row>
    <row r="154" spans="1:10" ht="15" customHeight="1" x14ac:dyDescent="0.25">
      <c r="G154" t="str">
        <f t="shared" ca="1" si="97"/>
        <v/>
      </c>
    </row>
    <row r="155" spans="1:10" ht="15" customHeight="1" x14ac:dyDescent="0.25">
      <c r="G155" t="str">
        <f t="shared" ca="1" si="97"/>
        <v/>
      </c>
    </row>
    <row r="156" spans="1:10" ht="15" customHeight="1" x14ac:dyDescent="0.25">
      <c r="G156" t="str">
        <f t="shared" ca="1" si="97"/>
        <v/>
      </c>
    </row>
    <row r="157" spans="1:10" ht="15" customHeight="1" x14ac:dyDescent="0.25">
      <c r="G157" t="str">
        <f t="shared" ca="1" si="9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