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0ED091E7-394C-44D9-A631-209703F92DF3}" xr6:coauthVersionLast="47" xr6:coauthVersionMax="47" xr10:uidLastSave="{234DECA4-CE49-482A-AFDC-BF30C797546D}"/>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4" l="1"/>
  <c r="H14" i="14" s="1"/>
  <c r="G8" i="14"/>
  <c r="G9" i="14"/>
  <c r="H9" i="14" s="1"/>
  <c r="I9" i="14" s="1"/>
  <c r="J9" i="14" s="1"/>
  <c r="F15" i="14"/>
  <c r="F11" i="14"/>
  <c r="F10" i="14"/>
  <c r="F14" i="14"/>
  <c r="F9" i="14"/>
  <c r="G76" i="14"/>
  <c r="G68" i="14"/>
  <c r="G69" i="14"/>
  <c r="G70" i="14"/>
  <c r="G71" i="14"/>
  <c r="G62" i="14"/>
  <c r="G63" i="14"/>
  <c r="G64" i="14"/>
  <c r="G57" i="14"/>
  <c r="G58" i="14"/>
  <c r="G55" i="14"/>
  <c r="G52" i="14"/>
  <c r="G48" i="14"/>
  <c r="G49" i="14"/>
  <c r="G43" i="14"/>
  <c r="G44" i="14"/>
  <c r="G45" i="14"/>
  <c r="G37" i="14"/>
  <c r="G34" i="14"/>
  <c r="G31" i="14"/>
  <c r="G23" i="14"/>
  <c r="G24" i="14"/>
  <c r="G25" i="14"/>
  <c r="G26" i="14"/>
  <c r="G27" i="14"/>
  <c r="G28" i="14"/>
  <c r="G18" i="14"/>
  <c r="G19" i="14"/>
  <c r="G20" i="14"/>
  <c r="F8" i="14"/>
  <c r="D75" i="2"/>
  <c r="E75" i="2"/>
  <c r="C75" i="2"/>
  <c r="H10" i="14" l="1"/>
  <c r="H15" i="14" s="1"/>
  <c r="I14" i="14"/>
  <c r="G10" i="14"/>
  <c r="D49" i="14"/>
  <c r="E49" i="14"/>
  <c r="C49" i="14"/>
  <c r="G11" i="14" l="1"/>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<sst xmlns="http://schemas.openxmlformats.org/spreadsheetml/2006/main" count="265" uniqueCount="225">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</sst>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9" activePane="bottomRight" state="frozen"/>
      <selection activeCell="C7" sqref="C7"/>
      <selection pane="topRight" activeCell="C7" sqref="C7"/>
      <selection pane="bottomLeft" activeCell="C7" sqref="C7"/>
      <selection pane="bottomRight" activeCell="H20" sqref="H2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20"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G20" t="str">
        <f t="shared" ca="1" si="6"/>
        <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G23" t="str">
        <f t="shared" ref="G23:G28" ca="1" si="7">IF(ISBLANK(F23),"",_xlfn.FORMULATEXT(F23))</f>
        <v/>
      </c>
    </row>
    <row r="24" spans="1:10" ht="15" customHeight="1" x14ac:dyDescent="0.25">
      <c r="A24"/>
      <c r="B24" t="s">
        <v>177</v>
      </c>
      <c r="D24" s="60">
        <f>D20/D23</f>
        <v>1.0380005374899222</v>
      </c>
      <c r="E24" s="60">
        <f>E20/E23</f>
        <v>1.011652913228307</v>
      </c>
      <c r="F24" s="60"/>
      <c r="G24" s="60" t="str">
        <f t="shared" ca="1" si="7"/>
        <v/>
      </c>
      <c r="H24" s="60"/>
      <c r="I24" s="60"/>
      <c r="J24" s="60"/>
    </row>
    <row r="25" spans="1:10" ht="15" customHeight="1" x14ac:dyDescent="0.25">
      <c r="A25"/>
      <c r="G25" t="str">
        <f t="shared" ca="1" si="7"/>
        <v/>
      </c>
    </row>
    <row r="26" spans="1:10" ht="15" customHeight="1" x14ac:dyDescent="0.25">
      <c r="B26" t="s">
        <v>168</v>
      </c>
      <c r="C26">
        <f>C14+C23</f>
        <v>6503.5</v>
      </c>
      <c r="D26">
        <f>D14+D23</f>
        <v>7344.2</v>
      </c>
      <c r="E26">
        <f>E14+E23</f>
        <v>8464.2000000000007</v>
      </c>
      <c r="G26" t="str">
        <f t="shared" ca="1" si="7"/>
        <v/>
      </c>
    </row>
    <row r="27" spans="1:10" ht="15" customHeight="1" x14ac:dyDescent="0.25">
      <c r="B27" t="s">
        <v>169</v>
      </c>
      <c r="D27" s="60">
        <f>D26/C26-1</f>
        <v>0.12926885523179821</v>
      </c>
      <c r="E27" s="60">
        <f>E26/D26-1</f>
        <v>0.15250129353775788</v>
      </c>
      <c r="F27" s="60"/>
      <c r="G27" s="60" t="str">
        <f t="shared" ca="1" si="7"/>
        <v/>
      </c>
      <c r="H27" s="60"/>
      <c r="I27" s="60"/>
      <c r="J27" s="60"/>
    </row>
    <row r="28" spans="1:10" ht="15" customHeight="1" x14ac:dyDescent="0.25">
      <c r="B28" t="s">
        <v>178</v>
      </c>
      <c r="C28" s="60">
        <f>C14/C26</f>
        <v>0.4773890981779042</v>
      </c>
      <c r="D28" s="60">
        <f>D14/D26</f>
        <v>0.49334168459464611</v>
      </c>
      <c r="E28" s="60">
        <f>E14/E26</f>
        <v>0.52753951938753807</v>
      </c>
      <c r="F28" s="60"/>
      <c r="G28" s="60" t="str">
        <f t="shared" ca="1" si="7"/>
        <v/>
      </c>
      <c r="H28" s="60"/>
      <c r="I28" s="60"/>
      <c r="J28" s="60"/>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G31" t="str">
        <f ca="1">IF(ISBLANK(F31),"",_xlfn.FORMULATEXT(F31))</f>
        <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row>
    <row r="43" spans="1:10" ht="15" customHeight="1" outlineLevel="1" x14ac:dyDescent="0.25">
      <c r="B43" t="s">
        <v>158</v>
      </c>
      <c r="C43" s="59">
        <v>4329</v>
      </c>
      <c r="D43" s="59">
        <v>3362</v>
      </c>
      <c r="E43" s="59">
        <v>3032</v>
      </c>
      <c r="G43" t="str">
        <f t="shared" ref="G43:G45" ca="1" si="8">IF(ISBLANK(F43),"",_xlfn.FORMULATEXT(F43))</f>
        <v/>
      </c>
    </row>
    <row r="44" spans="1:10" ht="15" customHeight="1" outlineLevel="1" x14ac:dyDescent="0.25">
      <c r="B44" t="s">
        <v>118</v>
      </c>
      <c r="C44" s="59">
        <v>-3796</v>
      </c>
      <c r="D44" s="59">
        <v>-3807</v>
      </c>
      <c r="E44" s="59">
        <v>-2997</v>
      </c>
      <c r="G44" t="str">
        <f t="shared" ca="1" si="8"/>
        <v/>
      </c>
    </row>
    <row r="45" spans="1:10" ht="15" customHeight="1" outlineLevel="1" x14ac:dyDescent="0.25">
      <c r="B45" t="s">
        <v>117</v>
      </c>
      <c r="C45" s="59">
        <v>3792</v>
      </c>
      <c r="D45" s="59">
        <v>3327</v>
      </c>
      <c r="E45" s="59">
        <v>3238</v>
      </c>
      <c r="G45" t="str">
        <f t="shared" ca="1" si="8"/>
        <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G48" t="str">
        <f t="shared" ref="G48:G49" ca="1" si="9">IF(ISBLANK(F48),"",_xlfn.FORMULATEXT(F48))</f>
        <v/>
      </c>
    </row>
    <row r="49" spans="1:10" ht="15" customHeight="1" x14ac:dyDescent="0.25">
      <c r="B49" t="s">
        <v>156</v>
      </c>
      <c r="C49" s="60">
        <f>C43/C44*-1</f>
        <v>1.1404109589041096</v>
      </c>
      <c r="D49" s="60">
        <f t="shared" ref="D49:E49" si="10">D43/D44*-1</f>
        <v>0.88311006041502493</v>
      </c>
      <c r="E49" s="60">
        <f t="shared" si="10"/>
        <v>1.0116783450116784</v>
      </c>
      <c r="F49" s="60"/>
      <c r="G49" s="60" t="str">
        <f t="shared" ca="1" si="9"/>
        <v/>
      </c>
      <c r="H49" s="60"/>
      <c r="I49" s="60"/>
      <c r="J49" s="60"/>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G52" t="str">
        <f ca="1">IF(ISBLANK(F52),"",_xlfn.FORMULATEXT(F52))</f>
        <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11">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11"/>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12">IF(ISBLANK(F62),"",_xlfn.FORMULATEXT(F62))</f>
        <v/>
      </c>
    </row>
    <row r="63" spans="1:10" ht="15" customHeight="1" x14ac:dyDescent="0.25">
      <c r="B63" t="s">
        <v>196</v>
      </c>
      <c r="C63" s="59">
        <f>C64-C62</f>
        <v>-5.2000000000007276</v>
      </c>
      <c r="D63" s="59">
        <f>D64-D62</f>
        <v>-15.600000000000364</v>
      </c>
      <c r="E63" s="59">
        <f>E64-E62</f>
        <v>-27.5</v>
      </c>
      <c r="G63" t="str">
        <f t="shared" ca="1" si="12"/>
        <v/>
      </c>
    </row>
    <row r="64" spans="1:10" ht="15" customHeight="1" x14ac:dyDescent="0.25">
      <c r="B64" t="s">
        <v>99</v>
      </c>
      <c r="C64" s="59">
        <v>10294.299999999999</v>
      </c>
      <c r="D64" s="59">
        <v>11135.6</v>
      </c>
      <c r="E64" s="59">
        <v>11433.7</v>
      </c>
      <c r="G64" t="str">
        <f t="shared" ca="1" si="12"/>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13">IF(ISBLANK(F68),"",_xlfn.FORMULATEXT(F68))</f>
        <v/>
      </c>
    </row>
    <row r="69" spans="1:10" ht="15" customHeight="1" x14ac:dyDescent="0.25">
      <c r="B69" t="s">
        <v>197</v>
      </c>
      <c r="C69">
        <f>C70-C68</f>
        <v>-104.20000000000005</v>
      </c>
      <c r="D69">
        <f>D70-D68</f>
        <v>-82.600000000000023</v>
      </c>
      <c r="E69">
        <f>E70-E68</f>
        <v>-102.29999999999995</v>
      </c>
      <c r="G69" t="str">
        <f t="shared" ca="1" si="13"/>
        <v/>
      </c>
    </row>
    <row r="70" spans="1:10" ht="15" customHeight="1" x14ac:dyDescent="0.25">
      <c r="B70" t="s">
        <v>191</v>
      </c>
      <c r="C70" s="59">
        <v>841.8</v>
      </c>
      <c r="D70" s="59">
        <v>292.39999999999998</v>
      </c>
      <c r="E70" s="59">
        <v>790.5</v>
      </c>
      <c r="G70" t="str">
        <f t="shared" ca="1" si="13"/>
        <v/>
      </c>
    </row>
    <row r="71" spans="1:10" ht="15" customHeight="1" x14ac:dyDescent="0.25">
      <c r="B71" t="s">
        <v>194</v>
      </c>
      <c r="C71" s="60">
        <f>C70/C64</f>
        <v>8.1773408585333635E-2</v>
      </c>
      <c r="D71" s="60">
        <f>D70/D64</f>
        <v>2.6258127087898268E-2</v>
      </c>
      <c r="E71" s="60">
        <f>E70/E64</f>
        <v>6.9137724446154777E-2</v>
      </c>
      <c r="F71" s="60"/>
      <c r="G71" s="60" t="str">
        <f t="shared" ca="1" si="13"/>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B18" sqref="B1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