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maria_weber_fe_training/Documents/Maria Weber/Recordings/Bank Financial Statement Analysis_Feb 26/Downloaded from folder 23 Feb 1217/Workouts for Recording/Full/"/>
    </mc:Choice>
  </mc:AlternateContent>
  <xr:revisionPtr revIDLastSave="5" documentId="8_{7727D334-FE83-4CAF-B4C1-9A80B2855507}" xr6:coauthVersionLast="47" xr6:coauthVersionMax="47" xr10:uidLastSave="{77BB5376-DCE4-4D9B-9181-E54888056F19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Workout!$A$2:$J$5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2" l="1"/>
  <c r="C64" i="2"/>
  <c r="D63" i="2"/>
  <c r="C63" i="2"/>
  <c r="D62" i="2"/>
  <c r="C62" i="2"/>
  <c r="B62" i="2"/>
  <c r="D61" i="2"/>
  <c r="C61" i="2"/>
  <c r="D60" i="2"/>
  <c r="C60" i="2"/>
  <c r="D59" i="2"/>
  <c r="C59" i="2"/>
  <c r="D58" i="2"/>
  <c r="D65" i="2" s="1"/>
  <c r="C58" i="2"/>
  <c r="C65" i="2" s="1"/>
  <c r="C56" i="2"/>
  <c r="D55" i="2"/>
  <c r="C55" i="2"/>
  <c r="D54" i="2"/>
  <c r="C54" i="2"/>
  <c r="C53" i="2"/>
  <c r="C51" i="2"/>
  <c r="D50" i="2"/>
  <c r="D51" i="2" s="1"/>
  <c r="C50" i="2"/>
  <c r="D41" i="2"/>
  <c r="C41" i="2"/>
  <c r="D35" i="2"/>
  <c r="C35" i="2"/>
  <c r="C67" i="2" l="1"/>
  <c r="D53" i="2"/>
  <c r="D56" i="2" s="1"/>
  <c r="D67" i="2" s="1"/>
  <c r="A1" i="6"/>
  <c r="A2" i="2"/>
  <c r="A7" i="1" l="1"/>
</calcChain>
</file>

<file path=xl/sharedStrings.xml><?xml version="1.0" encoding="utf-8"?>
<sst xmlns="http://schemas.openxmlformats.org/spreadsheetml/2006/main" count="79" uniqueCount="65">
  <si>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</si>
  <si>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</si>
  <si>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</si>
  <si>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</si>
  <si>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</si>
  <si>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◦</t>
  </si>
  <si>
    <t>Company name</t>
  </si>
  <si>
    <t>ABC Incorporated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</si>
  <si>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</si>
  <si>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</si>
  <si>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</si>
  <si>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</si>
  <si>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</si>
  <si>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</si>
  <si>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</si>
  <si>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</si>
  <si>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</si>
  <si>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</si>
  <si>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</si>
  <si>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</si>
  <si>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</si>
  <si>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Bank Financial Statements</t>
  </si>
  <si>
    <t>Workout</t>
  </si>
  <si>
    <t>End</t>
  </si>
  <si>
    <t>Goodwill</t>
  </si>
  <si>
    <t>Total assets</t>
  </si>
  <si>
    <t>Available Stable Funding factor (ASF)</t>
  </si>
  <si>
    <t>Equity capital</t>
  </si>
  <si>
    <t>Deposits</t>
  </si>
  <si>
    <t>Other liabilities</t>
  </si>
  <si>
    <t>Required Stable Funding factor (RSF)</t>
  </si>
  <si>
    <t>Cash &amp; central bank reserves</t>
  </si>
  <si>
    <t>Investment securities</t>
  </si>
  <si>
    <t>Loans held for sale</t>
  </si>
  <si>
    <t>Corporate loans</t>
  </si>
  <si>
    <t>Commercial and residential mortgages</t>
  </si>
  <si>
    <t>Credit cards and other retail loans (unsecured)</t>
  </si>
  <si>
    <t>Other assets</t>
  </si>
  <si>
    <t>Cash and due from banks</t>
  </si>
  <si>
    <t>Commercial loans</t>
  </si>
  <si>
    <t>Commercial real estate mortgages</t>
  </si>
  <si>
    <t>Residential mortgages</t>
  </si>
  <si>
    <t>Credit cards</t>
  </si>
  <si>
    <t>Other retail</t>
  </si>
  <si>
    <t>Allowance for loan losses</t>
  </si>
  <si>
    <t>Premises and equipment</t>
  </si>
  <si>
    <t>Other intangible assets</t>
  </si>
  <si>
    <t>Short term borrowings</t>
  </si>
  <si>
    <t>Long term debt</t>
  </si>
  <si>
    <t>Total liabilities</t>
  </si>
  <si>
    <t>Preferred stock</t>
  </si>
  <si>
    <t>Common stock</t>
  </si>
  <si>
    <t>Capital surplus</t>
  </si>
  <si>
    <t>Retained earnings</t>
  </si>
  <si>
    <t>Treasury stock</t>
  </si>
  <si>
    <t>Accumulated other comprehensive income</t>
  </si>
  <si>
    <t>Non controlling interests</t>
  </si>
  <si>
    <t xml:space="preserve">Total equity </t>
  </si>
  <si>
    <t>Total liabilities and equity</t>
  </si>
  <si>
    <t>Regulatory capital</t>
  </si>
  <si>
    <t>Available Stable Funding (ASF)</t>
  </si>
  <si>
    <t>Other loans</t>
  </si>
  <si>
    <t>Required stable funding (RSF)</t>
  </si>
  <si>
    <t>Net stable funding ratio</t>
  </si>
  <si>
    <t>Calculate the Net Stable Funding Ratio (NSFR) for the below bank.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</si>
</sst>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#,##0.0_);\(#,##0.0\)\,0.0_);@_)"/>
    <numFmt numFmtId="170" formatCode="#,##0.0\ \x_);\(#,##0.0\ \x\);"/>
    <numFmt numFmtId="171" formatCode="#,##0.0_);\(#,##0.0\);0.0_);@_)"/>
    <numFmt numFmtId="172" formatCode="#,##0.0\ \x_);\(#,##0.0\ \x\)"/>
    <numFmt numFmtId="173" formatCode="#,##0.0%_);\(#,##0.0%\)"/>
    <numFmt numFmtId="174" formatCode="0.0%_);\(0.0%\)"/>
    <numFmt numFmtId="175" formatCode="#,##0.00\ \x_);\(#,##0.00\ \x\);"/>
  </numFmts>
  <fonts count="36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71" fontId="0" fillId="0" borderId="0"/>
    <xf numFmtId="0" fontId="7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8" fontId="28" fillId="36" borderId="0" applyBorder="0" applyProtection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1" fontId="32" fillId="0" borderId="0" applyNumberFormat="0" applyFill="0" applyBorder="0" applyAlignment="0" applyProtection="0"/>
    <xf numFmtId="170" fontId="30" fillId="37" borderId="10" applyNumberFormat="0" applyAlignment="0" applyProtection="0">
      <protection locked="0"/>
    </xf>
    <xf numFmtId="169" fontId="4" fillId="0" borderId="0">
      <alignment vertical="top"/>
    </xf>
  </cellStyleXfs>
  <cellXfs count="58">
    <xf numFmtId="171" fontId="0" fillId="0" borderId="0" xfId="0"/>
    <xf numFmtId="171" fontId="3" fillId="4" borderId="0" xfId="51" applyNumberFormat="1" applyFont="1" applyAlignment="1"/>
    <xf numFmtId="171" fontId="3" fillId="4" borderId="0" xfId="51" applyNumberFormat="1" applyFont="1" applyAlignment="1">
      <alignment horizontal="left" vertical="top"/>
    </xf>
    <xf numFmtId="171" fontId="3" fillId="3" borderId="0" xfId="0" applyFont="1" applyFill="1"/>
    <xf numFmtId="169" fontId="5" fillId="0" borderId="0" xfId="50" applyNumberFormat="1">
      <alignment horizontal="left" vertical="center"/>
    </xf>
    <xf numFmtId="171" fontId="3" fillId="0" borderId="0" xfId="0" applyFont="1" applyAlignment="1">
      <alignment vertical="top"/>
    </xf>
    <xf numFmtId="171" fontId="3" fillId="0" borderId="0" xfId="0" applyFont="1"/>
    <xf numFmtId="171" fontId="5" fillId="0" borderId="0" xfId="0" applyFont="1" applyAlignment="1">
      <alignment vertical="center"/>
    </xf>
    <xf numFmtId="171" fontId="6" fillId="0" borderId="0" xfId="0" applyFont="1" applyAlignment="1">
      <alignment vertical="center" wrapText="1"/>
    </xf>
    <xf numFmtId="171" fontId="4" fillId="0" borderId="0" xfId="0" applyFont="1" applyAlignment="1">
      <alignment horizontal="center" vertical="top"/>
    </xf>
    <xf numFmtId="171" fontId="26" fillId="0" borderId="0" xfId="0" applyFont="1"/>
    <xf numFmtId="169" fontId="30" fillId="0" borderId="0" xfId="57" applyFill="1" applyBorder="1" applyAlignment="1">
      <alignment vertical="top"/>
    </xf>
    <xf numFmtId="169" fontId="3" fillId="4" borderId="0" xfId="51" applyNumberFormat="1" applyFont="1" applyAlignment="1">
      <alignment horizontal="left" vertical="top"/>
    </xf>
    <xf numFmtId="169" fontId="4" fillId="4" borderId="0" xfId="51" applyNumberFormat="1" applyFont="1" applyAlignment="1">
      <alignment horizontal="center" vertical="top"/>
    </xf>
    <xf numFmtId="169" fontId="3" fillId="4" borderId="0" xfId="51" applyNumberFormat="1" applyFont="1" applyAlignment="1"/>
    <xf numFmtId="169" fontId="6" fillId="4" borderId="0" xfId="51" applyNumberFormat="1" applyFont="1" applyAlignment="1">
      <alignment vertical="center" wrapText="1"/>
    </xf>
    <xf numFmtId="169" fontId="3" fillId="4" borderId="0" xfId="51" applyNumberFormat="1" applyFont="1" applyAlignment="1">
      <alignment vertical="top"/>
    </xf>
    <xf numFmtId="169" fontId="8" fillId="4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3" fillId="0" borderId="0" xfId="51" applyNumberFormat="1" applyFont="1" applyFill="1" applyAlignment="1"/>
    <xf numFmtId="171" fontId="0" fillId="4" borderId="0" xfId="51" applyNumberFormat="1" applyFont="1" applyAlignment="1"/>
    <xf numFmtId="171" fontId="3" fillId="4" borderId="0" xfId="51" applyNumberFormat="1" applyFont="1" applyAlignment="1">
      <alignment vertical="top"/>
    </xf>
    <xf numFmtId="171" fontId="5" fillId="4" borderId="0" xfId="51" applyNumberFormat="1" applyFont="1" applyAlignment="1">
      <alignment vertical="center"/>
    </xf>
    <xf numFmtId="171" fontId="3" fillId="4" borderId="11" xfId="51" applyNumberFormat="1" applyFont="1" applyBorder="1" applyAlignment="1">
      <alignment vertical="top"/>
    </xf>
    <xf numFmtId="171" fontId="3" fillId="4" borderId="0" xfId="51" applyNumberFormat="1" applyFont="1" applyAlignment="1">
      <alignment vertical="top" wrapText="1"/>
    </xf>
    <xf numFmtId="171" fontId="29" fillId="4" borderId="0" xfId="51" applyNumberFormat="1" applyFont="1" applyAlignment="1">
      <alignment horizontal="center" vertical="top"/>
    </xf>
    <xf numFmtId="169" fontId="29" fillId="4" borderId="0" xfId="51" applyNumberFormat="1" applyFont="1" applyAlignment="1">
      <alignment horizontal="center" vertical="top"/>
    </xf>
    <xf numFmtId="171" fontId="29" fillId="4" borderId="11" xfId="51" applyNumberFormat="1" applyFont="1" applyBorder="1" applyAlignment="1">
      <alignment vertical="top"/>
    </xf>
    <xf numFmtId="171" fontId="1" fillId="4" borderId="0" xfId="51" applyNumberFormat="1" applyFont="1" applyAlignment="1">
      <alignment horizontal="center" vertical="top"/>
    </xf>
    <xf numFmtId="171" fontId="1" fillId="4" borderId="11" xfId="51" applyNumberFormat="1" applyFont="1" applyBorder="1" applyAlignment="1">
      <alignment vertical="top"/>
    </xf>
    <xf numFmtId="171" fontId="1" fillId="4" borderId="11" xfId="51" applyNumberFormat="1" applyFont="1" applyBorder="1" applyAlignment="1">
      <alignment horizontal="center" vertical="top"/>
    </xf>
    <xf numFmtId="171" fontId="1" fillId="4" borderId="11" xfId="51" applyNumberFormat="1" applyFont="1" applyBorder="1" applyAlignment="1"/>
    <xf numFmtId="171" fontId="33" fillId="4" borderId="11" xfId="51" applyNumberFormat="1" applyFont="1" applyBorder="1" applyAlignment="1">
      <alignment vertical="center" wrapText="1"/>
    </xf>
    <xf numFmtId="171" fontId="31" fillId="2" borderId="0" xfId="48" applyNumberFormat="1" applyAlignment="1"/>
    <xf numFmtId="171" fontId="9" fillId="36" borderId="0" xfId="49" applyNumberFormat="1" applyAlignment="1"/>
    <xf numFmtId="171" fontId="5" fillId="4" borderId="0" xfId="50" applyNumberFormat="1" applyFill="1" applyAlignment="1"/>
    <xf numFmtId="171" fontId="29" fillId="4" borderId="0" xfId="51" applyNumberFormat="1" applyFont="1" applyAlignment="1"/>
    <xf numFmtId="171" fontId="27" fillId="2" borderId="0" xfId="48" applyNumberFormat="1" applyFont="1" applyAlignment="1"/>
    <xf numFmtId="171" fontId="27" fillId="36" borderId="0" xfId="49" applyNumberFormat="1" applyFont="1" applyAlignment="1"/>
    <xf numFmtId="171" fontId="0" fillId="36" borderId="0" xfId="0" applyFill="1"/>
    <xf numFmtId="169" fontId="5" fillId="2" borderId="0" xfId="50" applyNumberFormat="1" applyFill="1">
      <alignment horizontal="left" vertical="center"/>
    </xf>
    <xf numFmtId="171" fontId="0" fillId="2" borderId="0" xfId="0" applyFill="1"/>
    <xf numFmtId="171" fontId="4" fillId="4" borderId="0" xfId="0" applyFont="1" applyFill="1" applyAlignment="1">
      <alignment horizontal="center" vertical="top"/>
    </xf>
    <xf numFmtId="171" fontId="3" fillId="4" borderId="0" xfId="0" applyFont="1" applyFill="1" applyAlignment="1">
      <alignment vertical="top"/>
    </xf>
    <xf numFmtId="169" fontId="4" fillId="0" borderId="0" xfId="60">
      <alignment vertical="top"/>
    </xf>
    <xf numFmtId="171" fontId="30" fillId="0" borderId="0" xfId="57" applyNumberFormat="1" applyFill="1"/>
    <xf numFmtId="0" fontId="0" fillId="0" borderId="0" xfId="57" applyNumberFormat="1" applyFont="1" applyFill="1" applyAlignment="1">
      <alignment horizontal="center"/>
    </xf>
    <xf numFmtId="174" fontId="30" fillId="0" borderId="0" xfId="57" applyNumberFormat="1" applyFill="1"/>
    <xf numFmtId="175" fontId="0" fillId="0" borderId="0" xfId="55" applyNumberFormat="1" applyFont="1"/>
    <xf numFmtId="169" fontId="35" fillId="4" borderId="0" xfId="51" applyNumberFormat="1" applyFont="1" applyBorder="1" applyAlignment="1">
      <alignment horizontal="center" vertical="center" wrapText="1"/>
    </xf>
    <xf numFmtId="169" fontId="34" fillId="4" borderId="0" xfId="51" applyNumberFormat="1" applyFont="1" applyAlignment="1">
      <alignment horizontal="center" vertical="center" wrapText="1"/>
    </xf>
    <xf numFmtId="169" fontId="31" fillId="2" borderId="0" xfId="48" applyNumberFormat="1" applyAlignment="1">
      <alignment horizontal="center"/>
    </xf>
    <xf numFmtId="169" fontId="3" fillId="4" borderId="0" xfId="51" applyNumberFormat="1" applyFont="1" applyAlignment="1">
      <alignment horizontal="left" vertical="top"/>
    </xf>
    <xf numFmtId="169" fontId="31" fillId="36" borderId="0" xfId="49" applyNumberFormat="1" applyFont="1" applyAlignment="1">
      <alignment horizontal="center" vertical="center"/>
    </xf>
    <xf numFmtId="171" fontId="5" fillId="4" borderId="0" xfId="50" applyNumberFormat="1" applyFill="1" applyAlignment="1">
      <alignment horizontal="left"/>
    </xf>
    <xf numFmtId="171" fontId="0" fillId="4" borderId="0" xfId="51" applyNumberFormat="1" applyFont="1" applyAlignment="1">
      <alignment horizontal="left"/>
    </xf>
    <xf numFmtId="171" fontId="5" fillId="4" borderId="0" xfId="50" applyNumberFormat="1" applyFill="1" applyAlignment="1">
      <alignment horizontal="left" vertical="center"/>
    </xf>
    <xf numFmtId="171" fontId="0" fillId="4" borderId="0" xfId="51" applyNumberFormat="1" applyFont="1" applyAlignment="1"/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Row Label" xfId="60" xr:uid="{1ACC9C4D-4DA5-4D44-9FF7-266CC56730AC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FD2AEB2-A033-F531-4C57-25C4ED8F5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349" y="132636"/>
          <a:ext cx="2444829" cy="33203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19" width="9.1328125" customWidth="1"/>
  </cols>
  <sheetData>
    <row r="1" spans="1:14" s="10" customFormat="1" ht="189.75" customHeight="1" x14ac:dyDescent="0.8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s="5" customFormat="1" ht="75" customHeight="1" x14ac:dyDescent="0.45">
      <c r="A2" s="53" t="s">
        <v>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s="6" customFormat="1" ht="7.5" customHeight="1" x14ac:dyDescent="0.45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 x14ac:dyDescent="0.45">
      <c r="A4" s="12"/>
      <c r="B4" s="13"/>
      <c r="C4" s="52"/>
      <c r="D4" s="52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 x14ac:dyDescent="0.4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 s="6" customFormat="1" ht="15" customHeight="1" x14ac:dyDescent="0.4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4" s="6" customFormat="1" ht="15" customHeight="1" x14ac:dyDescent="0.45">
      <c r="A7" s="50" t="str">
        <f ca="1">"© "&amp;YEAR(TODAY())&amp;" Financial Edge Training"</f>
        <v>© 2026 Financial Edge Training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1:14" s="6" customFormat="1" ht="15" customHeight="1" x14ac:dyDescent="0.45">
      <c r="A8" s="49" t="s">
        <v>1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spans="1:14" s="6" customFormat="1" ht="15" customHeight="1" thickBot="1" x14ac:dyDescent="0.5">
      <c r="A9" s="29"/>
      <c r="B9" s="30"/>
      <c r="C9" s="29"/>
      <c r="D9" s="29"/>
      <c r="E9" s="31"/>
      <c r="F9" s="32"/>
      <c r="G9" s="32"/>
      <c r="H9" s="32"/>
      <c r="I9" s="32"/>
      <c r="J9" s="32"/>
      <c r="K9" s="32"/>
      <c r="L9" s="31"/>
      <c r="M9" s="31"/>
      <c r="N9" s="31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</cols>
  <sheetData>
    <row r="1" spans="1:18" ht="45" customHeight="1" x14ac:dyDescent="0.85">
      <c r="A1" s="33" t="str">
        <f>Welcome!A2</f>
        <v>Bank Financial Statements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30" customHeight="1" x14ac:dyDescent="0.65">
      <c r="A2" s="34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3" customFormat="1" ht="7.5" customHeight="1" x14ac:dyDescent="0.45"/>
    <row r="4" spans="1:18" s="3" customFormat="1" ht="22.5" customHeight="1" x14ac:dyDescent="0.5">
      <c r="A4" s="1"/>
      <c r="B4" s="35" t="s">
        <v>3</v>
      </c>
      <c r="C4" s="20"/>
      <c r="D4" s="20"/>
      <c r="E4" s="20"/>
      <c r="F4" s="20"/>
      <c r="G4" s="20"/>
      <c r="H4" s="20"/>
      <c r="I4" s="20"/>
      <c r="K4" s="1"/>
      <c r="L4" s="54" t="s">
        <v>4</v>
      </c>
      <c r="M4" s="54"/>
      <c r="N4" s="54"/>
      <c r="O4" s="54"/>
      <c r="P4" s="54"/>
      <c r="Q4" s="20"/>
      <c r="R4" s="15"/>
    </row>
    <row r="5" spans="1:18" s="3" customFormat="1" ht="15" customHeight="1" x14ac:dyDescent="0.45">
      <c r="A5" s="2"/>
      <c r="B5" s="42" t="s">
        <v>5</v>
      </c>
      <c r="C5" s="20" t="s">
        <v>21</v>
      </c>
      <c r="D5" s="43"/>
      <c r="E5" s="43"/>
      <c r="F5" s="43"/>
      <c r="G5" s="20"/>
      <c r="H5" s="20"/>
      <c r="I5" s="20"/>
      <c r="K5" s="1"/>
      <c r="L5" s="36" t="s">
        <v>6</v>
      </c>
      <c r="M5" s="20"/>
      <c r="N5" s="57" t="s">
        <v>7</v>
      </c>
      <c r="O5" s="57"/>
      <c r="P5" s="57"/>
      <c r="Q5" s="57"/>
      <c r="R5" s="15"/>
    </row>
    <row r="6" spans="1:18" s="3" customFormat="1" ht="15" customHeight="1" x14ac:dyDescent="0.45">
      <c r="A6" s="24"/>
      <c r="B6" s="28"/>
      <c r="C6" s="20"/>
      <c r="D6" s="20"/>
      <c r="E6" s="20"/>
      <c r="F6" s="20"/>
      <c r="G6" s="20"/>
      <c r="H6" s="20"/>
      <c r="I6" s="20"/>
      <c r="K6" s="2"/>
      <c r="L6" s="36" t="s">
        <v>8</v>
      </c>
      <c r="M6" s="20"/>
      <c r="N6" s="57"/>
      <c r="O6" s="57"/>
      <c r="P6" s="57"/>
      <c r="Q6" s="57"/>
      <c r="R6" s="15"/>
    </row>
    <row r="7" spans="1:18" s="3" customFormat="1" ht="15" customHeight="1" x14ac:dyDescent="0.45">
      <c r="A7" s="21"/>
      <c r="B7" s="28"/>
      <c r="C7" s="20"/>
      <c r="D7" s="20"/>
      <c r="E7" s="20"/>
      <c r="F7" s="20"/>
      <c r="G7" s="20"/>
      <c r="H7" s="20"/>
      <c r="I7" s="20"/>
      <c r="K7" s="24"/>
      <c r="L7" s="36" t="s">
        <v>9</v>
      </c>
      <c r="M7" s="20"/>
      <c r="N7" s="57" t="s">
        <v>10</v>
      </c>
      <c r="O7" s="57"/>
      <c r="P7" s="57"/>
      <c r="Q7" s="57"/>
      <c r="R7" s="15"/>
    </row>
    <row r="8" spans="1:18" s="3" customFormat="1" ht="15" customHeight="1" x14ac:dyDescent="0.45">
      <c r="A8" s="21"/>
      <c r="B8" s="25"/>
      <c r="C8" s="20"/>
      <c r="D8" s="20"/>
      <c r="E8" s="20"/>
      <c r="F8" s="20"/>
      <c r="G8" s="20"/>
      <c r="H8" s="20"/>
      <c r="I8" s="20"/>
      <c r="K8" s="21"/>
      <c r="L8" s="36" t="s">
        <v>11</v>
      </c>
      <c r="M8" s="20"/>
      <c r="N8" s="57" t="s">
        <v>12</v>
      </c>
      <c r="O8" s="57"/>
      <c r="P8" s="57"/>
      <c r="Q8" s="57"/>
      <c r="R8" s="15"/>
    </row>
    <row r="9" spans="1:18" s="3" customFormat="1" ht="15" customHeight="1" x14ac:dyDescent="0.45">
      <c r="A9" s="16"/>
      <c r="B9" s="26"/>
      <c r="C9" s="20"/>
      <c r="D9" s="20"/>
      <c r="E9" s="20"/>
      <c r="F9" s="20"/>
      <c r="G9" s="20"/>
      <c r="H9" s="20"/>
      <c r="I9" s="20"/>
      <c r="K9" s="21"/>
      <c r="L9" s="36" t="s">
        <v>13</v>
      </c>
      <c r="M9" s="20"/>
      <c r="N9" s="57" t="s">
        <v>14</v>
      </c>
      <c r="O9" s="57"/>
      <c r="P9" s="57"/>
      <c r="Q9" s="57"/>
      <c r="R9" s="15"/>
    </row>
    <row r="10" spans="1:18" s="3" customFormat="1" ht="15" customHeight="1" x14ac:dyDescent="0.45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6" t="s">
        <v>15</v>
      </c>
      <c r="M10" s="20"/>
      <c r="N10" s="55">
        <v>0</v>
      </c>
      <c r="O10" s="55"/>
      <c r="P10" s="55"/>
      <c r="Q10" s="55"/>
      <c r="R10" s="17"/>
    </row>
    <row r="11" spans="1:18" s="3" customFormat="1" ht="15" customHeight="1" thickBot="1" x14ac:dyDescent="0.5">
      <c r="A11" s="23"/>
      <c r="B11" s="23"/>
      <c r="C11" s="23"/>
      <c r="D11" s="23"/>
      <c r="E11" s="23"/>
      <c r="F11" s="23"/>
      <c r="G11" s="23"/>
      <c r="H11" s="23"/>
      <c r="I11" s="23"/>
      <c r="K11" s="23"/>
      <c r="L11" s="27"/>
      <c r="M11" s="27"/>
      <c r="N11" s="27"/>
      <c r="O11" s="27"/>
      <c r="P11" s="27"/>
      <c r="Q11" s="27"/>
      <c r="R11" s="23"/>
    </row>
    <row r="12" spans="1:18" s="3" customFormat="1" ht="7.5" customHeight="1" x14ac:dyDescent="0.45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 x14ac:dyDescent="0.5">
      <c r="A13" s="20"/>
      <c r="B13" s="35" t="s">
        <v>16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56" t="s">
        <v>17</v>
      </c>
      <c r="P13" s="56"/>
      <c r="Q13" s="56"/>
      <c r="R13" s="22"/>
    </row>
    <row r="14" spans="1:18" s="3" customFormat="1" ht="15" customHeight="1" x14ac:dyDescent="0.45">
      <c r="A14" s="21"/>
      <c r="B14" s="20" t="s">
        <v>22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 x14ac:dyDescent="0.45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4"/>
      <c r="O15" s="9"/>
      <c r="P15" s="18" t="s">
        <v>18</v>
      </c>
      <c r="Q15" s="5"/>
      <c r="R15" s="21"/>
    </row>
    <row r="16" spans="1:18" s="3" customFormat="1" ht="15" customHeight="1" x14ac:dyDescent="0.45">
      <c r="A16" s="21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N16" s="21"/>
      <c r="O16" s="9"/>
      <c r="P16" s="11" t="s">
        <v>19</v>
      </c>
      <c r="Q16" s="5"/>
      <c r="R16" s="21"/>
    </row>
    <row r="17" spans="1:18" s="3" customFormat="1" ht="15" customHeight="1" x14ac:dyDescent="0.45">
      <c r="A17" s="21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N17" s="21"/>
      <c r="O17" s="9"/>
      <c r="P17" t="s">
        <v>20</v>
      </c>
      <c r="Q17" s="5"/>
      <c r="R17" s="21"/>
    </row>
    <row r="18" spans="1:18" s="3" customFormat="1" ht="15" customHeight="1" x14ac:dyDescent="0.45">
      <c r="A18" s="14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N18" s="14"/>
      <c r="O18" s="19"/>
      <c r="P18" s="19"/>
      <c r="Q18" s="19"/>
      <c r="R18" s="14"/>
    </row>
    <row r="19" spans="1:18" ht="14.65" thickBot="1" x14ac:dyDescent="0.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N19" s="23"/>
      <c r="O19" s="23"/>
      <c r="P19" s="23"/>
      <c r="Q19" s="23"/>
      <c r="R19" s="23"/>
    </row>
  </sheetData>
  <mergeCells count="14">
    <mergeCell ref="B16:C16"/>
    <mergeCell ref="B17:C17"/>
    <mergeCell ref="B18:C18"/>
    <mergeCell ref="D16:L16"/>
    <mergeCell ref="D17:L17"/>
    <mergeCell ref="D18:L18"/>
    <mergeCell ref="L4:P4"/>
    <mergeCell ref="N10:Q10"/>
    <mergeCell ref="O13:Q13"/>
    <mergeCell ref="N5:Q5"/>
    <mergeCell ref="N6:Q6"/>
    <mergeCell ref="N7:Q7"/>
    <mergeCell ref="N8:Q8"/>
    <mergeCell ref="N9:Q9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9"/>
  <sheetViews>
    <sheetView zoomScaleNormal="100" workbookViewId="0">
      <pane ySplit="1" topLeftCell="A2" activePane="bottomLeft" state="frozen"/>
      <selection pane="bottomLeft"/>
    </sheetView>
  </sheetViews>
  <sheetFormatPr defaultColWidth="9.1328125" defaultRowHeight="15" customHeight="1" x14ac:dyDescent="0.45"/>
  <cols>
    <col min="1" max="1" width="1.59765625" style="4" customWidth="1"/>
    <col min="2" max="2" width="40.59765625" customWidth="1"/>
    <col min="3" max="10" width="11.59765625" customWidth="1"/>
    <col min="11" max="12" width="9.1328125" customWidth="1"/>
  </cols>
  <sheetData>
    <row r="1" spans="1:17" ht="45.6" customHeight="1" x14ac:dyDescent="0.4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45" customHeight="1" x14ac:dyDescent="0.85">
      <c r="A2" s="33" t="str">
        <f>Welcome!A2</f>
        <v>Bank Financial Statements</v>
      </c>
      <c r="B2" s="37"/>
      <c r="C2" s="37"/>
      <c r="D2" s="37"/>
      <c r="E2" s="37"/>
      <c r="F2" s="37"/>
      <c r="G2" s="37"/>
      <c r="H2" s="37"/>
      <c r="I2" s="37"/>
      <c r="J2" s="37"/>
      <c r="K2" s="41"/>
      <c r="L2" s="41"/>
      <c r="M2" s="41"/>
      <c r="N2" s="41"/>
      <c r="O2" s="41"/>
      <c r="P2" s="41"/>
      <c r="Q2" s="41"/>
    </row>
    <row r="3" spans="1:17" ht="30" customHeight="1" x14ac:dyDescent="0.65">
      <c r="A3" s="34"/>
      <c r="B3" s="38"/>
      <c r="C3" s="38"/>
      <c r="D3" s="38"/>
      <c r="E3" s="38"/>
      <c r="F3" s="38"/>
      <c r="G3" s="38"/>
      <c r="H3" s="38"/>
      <c r="I3" s="38"/>
      <c r="J3" s="38"/>
      <c r="K3" s="39"/>
      <c r="L3" s="39"/>
      <c r="M3" s="39"/>
      <c r="N3" s="39"/>
      <c r="O3" s="39"/>
      <c r="P3" s="39"/>
      <c r="Q3" s="39"/>
    </row>
    <row r="5" spans="1:17" ht="15" customHeight="1" x14ac:dyDescent="0.45">
      <c r="A5" s="4" t="s">
        <v>22</v>
      </c>
      <c r="B5" s="44"/>
    </row>
    <row r="6" spans="1:17" ht="15" customHeight="1" x14ac:dyDescent="0.45">
      <c r="B6" t="s">
        <v>64</v>
      </c>
    </row>
    <row r="8" spans="1:17" ht="15" customHeight="1" x14ac:dyDescent="0.45">
      <c r="B8" t="s">
        <v>26</v>
      </c>
      <c r="C8" s="46">
        <v>2024</v>
      </c>
      <c r="D8" s="46">
        <v>2023</v>
      </c>
    </row>
    <row r="9" spans="1:17" ht="15" customHeight="1" x14ac:dyDescent="0.45">
      <c r="B9" t="s">
        <v>27</v>
      </c>
      <c r="C9" s="47">
        <v>1</v>
      </c>
      <c r="D9" s="47">
        <v>1</v>
      </c>
    </row>
    <row r="10" spans="1:17" ht="15" customHeight="1" x14ac:dyDescent="0.45">
      <c r="B10" t="s">
        <v>28</v>
      </c>
      <c r="C10" s="47">
        <v>0.95</v>
      </c>
      <c r="D10" s="47">
        <v>0.95</v>
      </c>
    </row>
    <row r="11" spans="1:17" ht="15" customHeight="1" x14ac:dyDescent="0.45">
      <c r="B11" t="s">
        <v>29</v>
      </c>
      <c r="C11" s="47">
        <v>0</v>
      </c>
      <c r="D11" s="47">
        <v>0</v>
      </c>
    </row>
    <row r="13" spans="1:17" ht="15" customHeight="1" x14ac:dyDescent="0.45">
      <c r="B13" t="s">
        <v>30</v>
      </c>
    </row>
    <row r="14" spans="1:17" ht="15" customHeight="1" x14ac:dyDescent="0.45">
      <c r="B14" t="s">
        <v>31</v>
      </c>
      <c r="C14" s="47">
        <v>0</v>
      </c>
      <c r="D14" s="47">
        <v>0</v>
      </c>
    </row>
    <row r="15" spans="1:17" ht="15" customHeight="1" x14ac:dyDescent="0.45">
      <c r="B15" t="s">
        <v>32</v>
      </c>
      <c r="C15" s="47">
        <v>0.05</v>
      </c>
      <c r="D15" s="47">
        <v>0.05</v>
      </c>
    </row>
    <row r="16" spans="1:17" ht="15" customHeight="1" x14ac:dyDescent="0.45">
      <c r="B16" t="s">
        <v>33</v>
      </c>
      <c r="C16" s="47">
        <v>0.5</v>
      </c>
      <c r="D16" s="47">
        <v>0.5</v>
      </c>
    </row>
    <row r="17" spans="2:4" ht="15" customHeight="1" x14ac:dyDescent="0.45">
      <c r="B17" t="s">
        <v>34</v>
      </c>
      <c r="C17" s="47">
        <v>0.5</v>
      </c>
      <c r="D17" s="47">
        <v>0.5</v>
      </c>
    </row>
    <row r="18" spans="2:4" ht="15" customHeight="1" x14ac:dyDescent="0.45">
      <c r="B18" t="s">
        <v>35</v>
      </c>
      <c r="C18" s="47">
        <v>0.35</v>
      </c>
      <c r="D18" s="47">
        <v>0.35</v>
      </c>
    </row>
    <row r="19" spans="2:4" ht="15" customHeight="1" x14ac:dyDescent="0.45">
      <c r="B19" t="s">
        <v>36</v>
      </c>
      <c r="C19" s="47">
        <v>1</v>
      </c>
      <c r="D19" s="47">
        <v>1</v>
      </c>
    </row>
    <row r="20" spans="2:4" ht="15" customHeight="1" x14ac:dyDescent="0.45">
      <c r="B20" t="s">
        <v>37</v>
      </c>
      <c r="C20" s="47">
        <v>1</v>
      </c>
      <c r="D20" s="47">
        <v>1</v>
      </c>
    </row>
    <row r="21" spans="2:4" ht="15" customHeight="1" x14ac:dyDescent="0.45">
      <c r="B21" s="44"/>
    </row>
    <row r="22" spans="2:4" ht="15" customHeight="1" x14ac:dyDescent="0.45">
      <c r="B22" t="s">
        <v>38</v>
      </c>
      <c r="C22" s="45">
        <v>56502</v>
      </c>
      <c r="D22" s="45">
        <v>61192</v>
      </c>
    </row>
    <row r="23" spans="2:4" ht="15" customHeight="1" x14ac:dyDescent="0.45">
      <c r="B23" t="s">
        <v>32</v>
      </c>
      <c r="C23" s="45">
        <v>164626</v>
      </c>
      <c r="D23" s="45">
        <v>153751</v>
      </c>
    </row>
    <row r="24" spans="2:4" ht="15" customHeight="1" x14ac:dyDescent="0.45">
      <c r="B24" t="s">
        <v>33</v>
      </c>
      <c r="C24" s="45">
        <v>2573</v>
      </c>
      <c r="D24" s="45">
        <v>2201</v>
      </c>
    </row>
    <row r="25" spans="2:4" ht="15" customHeight="1" x14ac:dyDescent="0.45">
      <c r="B25" t="s">
        <v>39</v>
      </c>
      <c r="C25" s="45">
        <v>139484</v>
      </c>
      <c r="D25" s="45">
        <v>131881</v>
      </c>
    </row>
    <row r="26" spans="2:4" ht="15" customHeight="1" x14ac:dyDescent="0.45">
      <c r="B26" t="s">
        <v>40</v>
      </c>
      <c r="C26" s="45">
        <v>48859</v>
      </c>
      <c r="D26" s="45">
        <v>53455</v>
      </c>
    </row>
    <row r="27" spans="2:4" ht="15" customHeight="1" x14ac:dyDescent="0.45">
      <c r="B27" t="s">
        <v>41</v>
      </c>
      <c r="C27" s="45">
        <v>118813</v>
      </c>
      <c r="D27" s="45">
        <v>115530</v>
      </c>
    </row>
    <row r="28" spans="2:4" ht="15" customHeight="1" x14ac:dyDescent="0.45">
      <c r="B28" t="s">
        <v>42</v>
      </c>
      <c r="C28" s="45">
        <v>30350</v>
      </c>
      <c r="D28" s="45">
        <v>28560</v>
      </c>
    </row>
    <row r="29" spans="2:4" ht="15" customHeight="1" x14ac:dyDescent="0.45">
      <c r="B29" t="s">
        <v>43</v>
      </c>
      <c r="C29" s="45">
        <v>42326</v>
      </c>
      <c r="D29" s="45">
        <v>44409</v>
      </c>
    </row>
    <row r="30" spans="2:4" ht="15" customHeight="1" x14ac:dyDescent="0.45">
      <c r="B30" t="s">
        <v>44</v>
      </c>
      <c r="C30" s="45">
        <v>-7583</v>
      </c>
      <c r="D30" s="45">
        <v>-7379</v>
      </c>
    </row>
    <row r="31" spans="2:4" ht="15" customHeight="1" x14ac:dyDescent="0.45">
      <c r="B31" t="s">
        <v>45</v>
      </c>
      <c r="C31" s="45">
        <v>3565</v>
      </c>
      <c r="D31" s="45">
        <v>3623</v>
      </c>
    </row>
    <row r="32" spans="2:4" ht="15" customHeight="1" x14ac:dyDescent="0.45">
      <c r="B32" t="s">
        <v>24</v>
      </c>
      <c r="C32" s="45">
        <v>12536</v>
      </c>
      <c r="D32" s="45">
        <v>12489</v>
      </c>
    </row>
    <row r="33" spans="2:4" ht="15" customHeight="1" x14ac:dyDescent="0.45">
      <c r="B33" t="s">
        <v>46</v>
      </c>
      <c r="C33" s="45">
        <v>5547</v>
      </c>
      <c r="D33" s="45">
        <v>6084</v>
      </c>
    </row>
    <row r="34" spans="2:4" ht="15" customHeight="1" x14ac:dyDescent="0.45">
      <c r="B34" t="s">
        <v>37</v>
      </c>
      <c r="C34" s="45">
        <v>60720</v>
      </c>
      <c r="D34" s="45">
        <v>57695</v>
      </c>
    </row>
    <row r="35" spans="2:4" ht="15" customHeight="1" x14ac:dyDescent="0.45">
      <c r="B35" t="s">
        <v>25</v>
      </c>
      <c r="C35">
        <f>SUM(C22:C34)</f>
        <v>678318</v>
      </c>
      <c r="D35">
        <f>SUM(D22:D34)</f>
        <v>663491</v>
      </c>
    </row>
    <row r="37" spans="2:4" ht="15" customHeight="1" x14ac:dyDescent="0.45">
      <c r="B37" t="s">
        <v>28</v>
      </c>
      <c r="C37" s="45">
        <v>518309</v>
      </c>
      <c r="D37" s="45">
        <v>512312</v>
      </c>
    </row>
    <row r="38" spans="2:4" ht="15" customHeight="1" x14ac:dyDescent="0.45">
      <c r="B38" t="s">
        <v>47</v>
      </c>
      <c r="C38" s="45">
        <v>15518</v>
      </c>
      <c r="D38" s="45">
        <v>15279</v>
      </c>
    </row>
    <row r="39" spans="2:4" ht="15" customHeight="1" x14ac:dyDescent="0.45">
      <c r="B39" t="s">
        <v>48</v>
      </c>
      <c r="C39" s="45">
        <v>58002</v>
      </c>
      <c r="D39" s="45">
        <v>51480</v>
      </c>
    </row>
    <row r="40" spans="2:4" ht="15" customHeight="1" x14ac:dyDescent="0.45">
      <c r="B40" t="s">
        <v>29</v>
      </c>
      <c r="C40" s="45">
        <v>27449</v>
      </c>
      <c r="D40" s="45">
        <v>28649</v>
      </c>
    </row>
    <row r="41" spans="2:4" ht="15" customHeight="1" x14ac:dyDescent="0.45">
      <c r="B41" t="s">
        <v>49</v>
      </c>
      <c r="C41">
        <f>SUM(C37:C40)</f>
        <v>619278</v>
      </c>
      <c r="D41">
        <f>SUM(D37:D40)</f>
        <v>607720</v>
      </c>
    </row>
    <row r="43" spans="2:4" ht="15" customHeight="1" x14ac:dyDescent="0.45">
      <c r="B43" t="s">
        <v>50</v>
      </c>
      <c r="C43" s="45">
        <v>6808</v>
      </c>
      <c r="D43" s="45">
        <v>6808</v>
      </c>
    </row>
    <row r="44" spans="2:4" ht="15" customHeight="1" x14ac:dyDescent="0.45">
      <c r="B44" t="s">
        <v>51</v>
      </c>
      <c r="C44" s="45">
        <v>21</v>
      </c>
      <c r="D44" s="45">
        <v>21</v>
      </c>
    </row>
    <row r="45" spans="2:4" ht="15" customHeight="1" x14ac:dyDescent="0.45">
      <c r="B45" t="s">
        <v>52</v>
      </c>
      <c r="C45" s="45">
        <v>8715</v>
      </c>
      <c r="D45" s="45">
        <v>8673</v>
      </c>
    </row>
    <row r="46" spans="2:4" ht="15" customHeight="1" x14ac:dyDescent="0.45">
      <c r="B46" t="s">
        <v>53</v>
      </c>
      <c r="C46" s="45">
        <v>76863</v>
      </c>
      <c r="D46" s="45">
        <v>74026</v>
      </c>
    </row>
    <row r="47" spans="2:4" ht="15" customHeight="1" x14ac:dyDescent="0.45">
      <c r="B47" t="s">
        <v>54</v>
      </c>
      <c r="C47" s="45">
        <v>-24065</v>
      </c>
      <c r="D47" s="45">
        <v>-24126</v>
      </c>
    </row>
    <row r="48" spans="2:4" ht="15" customHeight="1" x14ac:dyDescent="0.45">
      <c r="B48" t="s">
        <v>55</v>
      </c>
      <c r="C48" s="45">
        <v>-9764</v>
      </c>
      <c r="D48" s="45">
        <v>-10096</v>
      </c>
    </row>
    <row r="49" spans="2:4" ht="15" customHeight="1" x14ac:dyDescent="0.45">
      <c r="B49" t="s">
        <v>56</v>
      </c>
      <c r="C49" s="45">
        <v>462</v>
      </c>
      <c r="D49" s="45">
        <v>465</v>
      </c>
    </row>
    <row r="50" spans="2:4" ht="15" customHeight="1" x14ac:dyDescent="0.45">
      <c r="B50" t="s">
        <v>57</v>
      </c>
      <c r="C50">
        <f>SUM(C43:C49)</f>
        <v>59040</v>
      </c>
      <c r="D50">
        <f>SUM(D43:D49)</f>
        <v>55771</v>
      </c>
    </row>
    <row r="51" spans="2:4" ht="15" customHeight="1" x14ac:dyDescent="0.45">
      <c r="B51" t="s">
        <v>58</v>
      </c>
      <c r="C51">
        <f>SUM(C41,C50)</f>
        <v>678318</v>
      </c>
      <c r="D51">
        <f>SUM(D41,D50)</f>
        <v>663491</v>
      </c>
    </row>
    <row r="53" spans="2:4" ht="15" customHeight="1" x14ac:dyDescent="0.45">
      <c r="B53" t="s">
        <v>59</v>
      </c>
      <c r="C53">
        <f>C9*C50</f>
        <v>59040</v>
      </c>
      <c r="D53">
        <f>D9*D50</f>
        <v>55771</v>
      </c>
    </row>
    <row r="54" spans="2:4" ht="15" customHeight="1" x14ac:dyDescent="0.45">
      <c r="B54" t="s">
        <v>28</v>
      </c>
      <c r="C54">
        <f>C10*C37</f>
        <v>492393.55</v>
      </c>
      <c r="D54">
        <f>D10*D37</f>
        <v>486696.39999999997</v>
      </c>
    </row>
    <row r="55" spans="2:4" ht="15" customHeight="1" x14ac:dyDescent="0.45">
      <c r="B55" t="s">
        <v>29</v>
      </c>
      <c r="C55">
        <f>C11*SUM(C38:C40)</f>
        <v>0</v>
      </c>
      <c r="D55">
        <f>D11*SUM(D38:D40)</f>
        <v>0</v>
      </c>
    </row>
    <row r="56" spans="2:4" ht="15" customHeight="1" x14ac:dyDescent="0.45">
      <c r="B56" t="s">
        <v>60</v>
      </c>
      <c r="C56">
        <f>SUM(C53:C55)</f>
        <v>551433.55000000005</v>
      </c>
      <c r="D56">
        <f>SUM(D53:D55)</f>
        <v>542467.39999999991</v>
      </c>
    </row>
    <row r="58" spans="2:4" ht="15" customHeight="1" x14ac:dyDescent="0.45">
      <c r="B58" t="s">
        <v>38</v>
      </c>
      <c r="C58">
        <f>C22*C14</f>
        <v>0</v>
      </c>
      <c r="D58">
        <f>D22*D14</f>
        <v>0</v>
      </c>
    </row>
    <row r="59" spans="2:4" ht="15" customHeight="1" x14ac:dyDescent="0.45">
      <c r="B59" t="s">
        <v>32</v>
      </c>
      <c r="C59">
        <f t="shared" ref="C59:D61" si="0">C15*C23</f>
        <v>8231.3000000000011</v>
      </c>
      <c r="D59">
        <f t="shared" si="0"/>
        <v>7687.55</v>
      </c>
    </row>
    <row r="60" spans="2:4" ht="15" customHeight="1" x14ac:dyDescent="0.45">
      <c r="B60" t="s">
        <v>33</v>
      </c>
      <c r="C60">
        <f t="shared" si="0"/>
        <v>1286.5</v>
      </c>
      <c r="D60">
        <f t="shared" si="0"/>
        <v>1100.5</v>
      </c>
    </row>
    <row r="61" spans="2:4" ht="15" customHeight="1" x14ac:dyDescent="0.45">
      <c r="B61" t="s">
        <v>34</v>
      </c>
      <c r="C61">
        <f t="shared" si="0"/>
        <v>69742</v>
      </c>
      <c r="D61">
        <f t="shared" si="0"/>
        <v>65940.5</v>
      </c>
    </row>
    <row r="62" spans="2:4" ht="15" customHeight="1" x14ac:dyDescent="0.45">
      <c r="B62" t="str">
        <f>B18</f>
        <v>Commercial and residential mortgages</v>
      </c>
      <c r="C62">
        <f>C18*SUM(C26:C27)</f>
        <v>58685.2</v>
      </c>
      <c r="D62">
        <f>D18*SUM(D26:D27)</f>
        <v>59144.749999999993</v>
      </c>
    </row>
    <row r="63" spans="2:4" ht="15" customHeight="1" x14ac:dyDescent="0.45">
      <c r="B63" t="s">
        <v>61</v>
      </c>
      <c r="C63">
        <f>C19*SUM(C28:C29)</f>
        <v>72676</v>
      </c>
      <c r="D63">
        <f>D19*SUM(D28:D29)</f>
        <v>72969</v>
      </c>
    </row>
    <row r="64" spans="2:4" ht="15" customHeight="1" x14ac:dyDescent="0.45">
      <c r="B64" t="s">
        <v>37</v>
      </c>
      <c r="C64">
        <f>C20*SUM(C31:C34)</f>
        <v>82368</v>
      </c>
      <c r="D64">
        <f>D20*SUM(D31:D34)</f>
        <v>79891</v>
      </c>
    </row>
    <row r="65" spans="1:4" ht="15" customHeight="1" x14ac:dyDescent="0.45">
      <c r="B65" t="s">
        <v>62</v>
      </c>
      <c r="C65">
        <f>SUM(C58:C64)</f>
        <v>292989</v>
      </c>
      <c r="D65">
        <f>SUM(D58:D64)</f>
        <v>286733.3</v>
      </c>
    </row>
    <row r="67" spans="1:4" ht="15" customHeight="1" x14ac:dyDescent="0.45">
      <c r="B67" t="s">
        <v>63</v>
      </c>
      <c r="C67" s="48">
        <f>C56/C65</f>
        <v>1.8820964268283111</v>
      </c>
      <c r="D67" s="48">
        <f>D56/D65</f>
        <v>1.8918883854787705</v>
      </c>
    </row>
    <row r="69" spans="1:4" ht="15" customHeight="1" x14ac:dyDescent="0.45">
      <c r="A69" s="4" t="s">
        <v>23</v>
      </c>
    </row>
  </sheetData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594D2F-A668-4DB1-97D3-B3123B826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0449A6-8EF6-479A-BF44-60218F6CA2A2}">
  <ds:schemaRefs>
    <ds:schemaRef ds:uri="http://schemas.microsoft.com/office/2006/metadata/properties"/>
    <ds:schemaRef ds:uri="http://schemas.microsoft.com/office/infopath/2007/PartnerControls"/>
    <ds:schemaRef ds:uri="6ea4884f-dd23-4a9e-9674-e0962577458b"/>
    <ds:schemaRef ds:uri="69eded41-6c5d-4718-b7b7-dbfd1652bccf"/>
  </ds:schemaRefs>
</ds:datastoreItem>
</file>

<file path=customXml/itemProps3.xml><?xml version="1.0" encoding="utf-8"?>
<ds:datastoreItem xmlns:ds="http://schemas.openxmlformats.org/officeDocument/2006/customXml" ds:itemID="{59B4029B-E8C4-496E-9CB7-2D15DEFDAC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Circswitch</vt:lpstr>
      <vt:lpstr>Workout!Print_Area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>Maria Weber</cp:lastModifiedBy>
  <cp:revision/>
  <dcterms:created xsi:type="dcterms:W3CDTF">2016-02-03T14:06:14Z</dcterms:created>
  <dcterms:modified xsi:type="dcterms:W3CDTF">2026-02-27T11:52:12Z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