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eborah Taylor\Downloads\"/>
    </mc:Choice>
  </mc:AlternateContent>
  <xr:revisionPtr revIDLastSave="0" documentId="8_{EAE94212-1F33-4A6F-997C-5A9F19A9293F}" xr6:coauthVersionLast="47" xr6:coauthVersionMax="47" xr10:uidLastSave="{00000000-0000-0000-0000-000000000000}"/>
  <bookViews>
    <workbookView xWindow="40920" yWindow="-120" windowWidth="29040" windowHeight="15840" xr2:uid="{00000000-000D-0000-FFFF-FFFF00000000}"/>
  </bookViews>
  <sheets>
    <sheet name="Welcome" sheetId="1" r:id="rId1"/>
    <sheet name="Info" sheetId="6" r:id="rId2"/>
    <sheet name="Tab" sheetId="2" r:id="rId3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Tab!$A:$R</definedName>
    <definedName name="switch">Info!$N$10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8" i="2" l="1"/>
  <c r="C315" i="2"/>
  <c r="D328" i="2"/>
  <c r="E328" i="2" s="1"/>
  <c r="C228" i="2"/>
  <c r="C225" i="2"/>
  <c r="C277" i="2" l="1"/>
  <c r="C276" i="2"/>
  <c r="C275" i="2"/>
  <c r="C274" i="2"/>
  <c r="D287" i="2"/>
  <c r="E287" i="2" s="1"/>
  <c r="C203" i="2" l="1"/>
  <c r="C199" i="2"/>
  <c r="C198" i="2"/>
  <c r="C202" i="2"/>
  <c r="C201" i="2"/>
  <c r="C200" i="2"/>
  <c r="A1" i="2" l="1"/>
  <c r="A7" i="1" l="1"/>
  <c r="A1" i="6" l="1"/>
</calcChain>
</file>

<file path=xl/sharedStrings.xml><?xml version="1.0" encoding="utf-8"?>
<sst xmlns="http://schemas.openxmlformats.org/spreadsheetml/2006/main" count="312" uniqueCount="141">
  <si>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</si>
  <si>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</si>
  <si>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</si>
  <si>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</si>
  <si>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</si>
  <si>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</si>
  <si>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</si>
  <si>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</si>
  <si>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</si>
  <si>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</si>
  <si>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</si>
  <si>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</si>
  <si>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</si>
  <si>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</si>
  <si>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</si>
  <si>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</si>
  <si>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</si>
  <si>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</si>
  <si>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</si>
  <si>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</si>
  <si>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YMA footnote - operating lease rental expense</t>
  </si>
  <si>
    <t>EBIT as reported</t>
  </si>
  <si>
    <t>Depreciation and amortization as reported</t>
  </si>
  <si>
    <t>EBITDA as reported</t>
  </si>
  <si>
    <t>Year 4</t>
  </si>
  <si>
    <t>Rental expense</t>
  </si>
  <si>
    <t>Moody's operating lease interest proportion</t>
  </si>
  <si>
    <t>EBITDA adjusted</t>
  </si>
  <si>
    <t>EBIT adjusted</t>
  </si>
  <si>
    <t>EV / EBIT as reported</t>
  </si>
  <si>
    <t>EV / EBIT adjusted</t>
  </si>
  <si>
    <t>EV / EBITDA as reported</t>
  </si>
  <si>
    <t>EV / EBITDA adjusted</t>
  </si>
  <si>
    <t>EV</t>
  </si>
  <si>
    <t>End</t>
  </si>
  <si>
    <t>Equity</t>
  </si>
  <si>
    <t>Long term debt</t>
  </si>
  <si>
    <t>Finance lease liability</t>
  </si>
  <si>
    <t>Operating lease liability</t>
  </si>
  <si>
    <t>Cash</t>
  </si>
  <si>
    <t>Interest portion of rental expense</t>
  </si>
  <si>
    <t>Workout 1</t>
  </si>
  <si>
    <t xml:space="preserve">Annual rental payments </t>
  </si>
  <si>
    <t>FY1</t>
  </si>
  <si>
    <t>FY2</t>
  </si>
  <si>
    <t>FY3</t>
  </si>
  <si>
    <t>FY4</t>
  </si>
  <si>
    <t>FY5</t>
  </si>
  <si>
    <t>Discount rate</t>
  </si>
  <si>
    <t>Present value of lease payments</t>
  </si>
  <si>
    <t>Lease term (years)</t>
  </si>
  <si>
    <t>Depreciation expense</t>
  </si>
  <si>
    <t>Ending lease asset</t>
  </si>
  <si>
    <t>Beginning lease asset</t>
  </si>
  <si>
    <t>Beginning lease liability</t>
  </si>
  <si>
    <t>Interest cost</t>
  </si>
  <si>
    <t>Ending lease liability</t>
  </si>
  <si>
    <t>Lease payment</t>
  </si>
  <si>
    <t xml:space="preserve">Calculate the lease asset, lease liability and lease expense throughout the lease term, assuming the company reports under IFRS. </t>
  </si>
  <si>
    <t>Depreciation charge in EBIT</t>
  </si>
  <si>
    <t>Total lease expense</t>
  </si>
  <si>
    <t xml:space="preserve">Calculate the lease asset, lease liability and lease expense throughout the lease term, assuming the company reports under US GAAP. </t>
  </si>
  <si>
    <t>Lease expense in EBIT</t>
  </si>
  <si>
    <t>Workout 2</t>
  </si>
  <si>
    <t>Workout 3</t>
  </si>
  <si>
    <t>Operating lease expense</t>
  </si>
  <si>
    <t>Interest portion of operating lease expense</t>
  </si>
  <si>
    <t>Adjusted EBIT</t>
  </si>
  <si>
    <t>EBIT</t>
  </si>
  <si>
    <t>Depreciation and amortization</t>
  </si>
  <si>
    <t>Adjusted EBITDA</t>
  </si>
  <si>
    <t>Cash and short term investments</t>
  </si>
  <si>
    <t>Operating lease liabilities</t>
  </si>
  <si>
    <t xml:space="preserve">Share price </t>
  </si>
  <si>
    <t>EV/ EBIT</t>
  </si>
  <si>
    <t>EV/ EBITDA</t>
  </si>
  <si>
    <t>Lease liabilities</t>
  </si>
  <si>
    <t xml:space="preserve">YMA Inc prepares its accounts under US GAAP. An analyst wishes to compare it to companies preparing accounts under IFRS. </t>
  </si>
  <si>
    <t>Adjust YMA's Year 4 EBIT, and EBITDA to be IFRS comparable and calculate adjusted EV / EBIT and EV / EBITDA multiples.</t>
  </si>
  <si>
    <t>Amortization</t>
  </si>
  <si>
    <t>Depreciation - owned assets</t>
  </si>
  <si>
    <t>Depreciation - leased assets</t>
  </si>
  <si>
    <t>Net pension liabilities</t>
  </si>
  <si>
    <t>Workout 4</t>
  </si>
  <si>
    <t>Revenues</t>
  </si>
  <si>
    <t>Lease capex % sales</t>
  </si>
  <si>
    <t>NOPAT</t>
  </si>
  <si>
    <t>Capex</t>
  </si>
  <si>
    <t>Lease capex</t>
  </si>
  <si>
    <t>Free cash flow</t>
  </si>
  <si>
    <t xml:space="preserve">Long term growth rate </t>
  </si>
  <si>
    <t>Effective tax rate</t>
  </si>
  <si>
    <t>Terminal value</t>
  </si>
  <si>
    <t>Present value of terminal value</t>
  </si>
  <si>
    <t>Equity value</t>
  </si>
  <si>
    <t>Implied share price</t>
  </si>
  <si>
    <t>Leases in multiples</t>
  </si>
  <si>
    <t>Leases in DCF valuation</t>
  </si>
  <si>
    <t>Leases in Valuation</t>
  </si>
  <si>
    <t>Lease accounting (IFRS)</t>
  </si>
  <si>
    <t>Lease accounting (US GAAP)</t>
  </si>
  <si>
    <t>Also calculate the company's implied share price using the balance sheet information above. Note that Air France KLM reports under IFRS.</t>
  </si>
  <si>
    <t>Capex on asset purchases</t>
  </si>
  <si>
    <t>Workout 5</t>
  </si>
  <si>
    <t>American Airlines reports under US GAAP and Air France KLM reports under IFRS.</t>
  </si>
  <si>
    <t>Shares outstanding</t>
  </si>
  <si>
    <t>Debt and finance leases</t>
  </si>
  <si>
    <t>EV / EBIT</t>
  </si>
  <si>
    <t>EV / EBITDA</t>
  </si>
  <si>
    <t xml:space="preserve">Air France KLM - IFRS </t>
  </si>
  <si>
    <t>American Airlines - US GAAP</t>
  </si>
  <si>
    <t>Debt</t>
  </si>
  <si>
    <t>An analyst has prepared the following forecasts for Air France KLM in FY1 to FY3.</t>
  </si>
  <si>
    <t>Present value of free cash flow</t>
  </si>
  <si>
    <t>Year count</t>
  </si>
  <si>
    <t>Use the data and assumptions below to calculate the company's free cash flow in each year and the company's enterprise value.</t>
  </si>
  <si>
    <t>Depreciation (owned and leased assets)</t>
  </si>
  <si>
    <t>Telecom Plc enters into the following lease contract and has a 3.5% cost of borrowing.</t>
  </si>
  <si>
    <t>Airline Plc enters into the following lease contract and has a 4.0% cost of borrowing.</t>
  </si>
  <si>
    <t>Workout 6</t>
  </si>
  <si>
    <t xml:space="preserve">ABC Inc prepares its accounts under US GAAP. An analyst wishes to compare it to companies preparing accounts under IFRS. </t>
  </si>
  <si>
    <t>Extracts from ABC Inc's financials:</t>
  </si>
  <si>
    <t>Year 1</t>
  </si>
  <si>
    <t>Workout 7</t>
  </si>
  <si>
    <t>Adjust ABC's Year 1 EBIT, and EBITDA to be IFRS comparable and calculate adjusted EV / EBIT and EV / EBITDA multiples.</t>
  </si>
  <si>
    <t>Alpha Inc reports under US GAAP and Beta plc reports under IFRS.</t>
  </si>
  <si>
    <t xml:space="preserve">Use the information below to calculate comparable EV / EBIT and EV/ EBITDA multiples for Alpha Inc and Beta plc. </t>
  </si>
  <si>
    <t>Workout 8</t>
  </si>
  <si>
    <t>Alpha Inc - US GAAP</t>
  </si>
  <si>
    <t xml:space="preserve">Beta Plc - IFRS </t>
  </si>
  <si>
    <t>Workout 9</t>
  </si>
  <si>
    <t>Workout 10</t>
  </si>
  <si>
    <t>Operating lease rentals</t>
  </si>
  <si>
    <t>Depreciation on leases</t>
  </si>
  <si>
    <t>EBIT (reported)</t>
  </si>
  <si>
    <t>EBIT (adjusted for lease interest)</t>
  </si>
  <si>
    <t>Depreciation and amortization (owned assets)</t>
  </si>
  <si>
    <t>Increase in working capital</t>
  </si>
  <si>
    <t>An analyst has prepared the following forecasts for Alpha Inc in FY1 to FY3.</t>
  </si>
  <si>
    <t>Also calculate the company's implied share price using the balance sheet information above. Note that Alpha Inc reports under US GAAP.</t>
  </si>
  <si>
    <t>Use the information below to calculate comparable EV / EBIT and EV/ EBITDA multiples for American Airlines and Air France KLM.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</si>
</sst>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4" x14ac:knownFonts="1">
    <font>
      <sz val="11"/>
      <color theme="1" tint="-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rgb="FF085393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7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0" fillId="0" borderId="0" xfId="0" quotePrefix="1"/>
    <xf numFmtId="174" fontId="30" fillId="0" borderId="0" xfId="58" applyNumberFormat="1" applyFill="1"/>
    <xf numFmtId="172" fontId="30" fillId="37" borderId="11" xfId="61" applyNumberFormat="1">
      <protection locked="0"/>
    </xf>
    <xf numFmtId="171" fontId="0" fillId="0" borderId="0" xfId="56" applyFont="1"/>
    <xf numFmtId="172" fontId="30" fillId="0" borderId="0" xfId="58" applyNumberFormat="1" applyFill="1"/>
    <xf numFmtId="170" fontId="33" fillId="0" borderId="0" xfId="54" applyFont="1">
      <alignment vertical="top"/>
    </xf>
    <xf numFmtId="170" fontId="30" fillId="0" borderId="0" xfId="58" applyFill="1" applyAlignment="1">
      <alignment vertical="top"/>
    </xf>
    <xf numFmtId="170" fontId="4" fillId="0" borderId="0" xfId="50" applyNumberFormat="1" applyFill="1">
      <alignment horizontal="left" vertical="center"/>
    </xf>
    <xf numFmtId="174" fontId="0" fillId="0" borderId="0" xfId="0" applyNumberFormat="1"/>
    <xf numFmtId="171" fontId="0" fillId="0" borderId="0" xfId="56" applyNumberFormat="1" applyFont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4764</xdr:colOff>
      <xdr:row>96</xdr:row>
      <xdr:rowOff>6668</xdr:rowOff>
    </xdr:from>
    <xdr:to>
      <xdr:col>4</xdr:col>
      <xdr:colOff>560072</xdr:colOff>
      <xdr:row>101</xdr:row>
      <xdr:rowOff>135161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E5E968-8B01-476E-9221-FF566BE99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7" y="2483168"/>
          <a:ext cx="4955858" cy="1076231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2" customWidth="1"/>
    <col min="2" max="13" width="9.265625" style="32" customWidth="1"/>
    <col min="14" max="14" width="9.86328125" style="32" customWidth="1"/>
    <col min="15" max="26" width="9.1328125" style="32" customWidth="1"/>
    <col min="27" max="16384" width="9.1328125" style="32"/>
  </cols>
  <sheetData>
    <row r="1" spans="1:14" s="36" customFormat="1" ht="189.75" customHeight="1" x14ac:dyDescent="0.8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45">
      <c r="A2" s="78" t="s">
        <v>98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9"/>
      <c r="B4" s="40"/>
      <c r="C4" s="77"/>
      <c r="D4" s="77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45">
      <c r="A5" s="79" t="s">
        <v>13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45">
      <c r="A7" s="79" t="str">
        <f ca="1">"© "&amp;YEAR(TODAY())&amp;" Financial Edge Training"</f>
        <v>© 2022 Financial Edge Training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">
      <c r="A8" s="47"/>
      <c r="B8" s="48"/>
      <c r="C8" s="47"/>
      <c r="D8" s="47"/>
      <c r="E8" s="49"/>
      <c r="F8" s="50"/>
      <c r="G8" s="50"/>
      <c r="H8" s="50"/>
      <c r="I8" s="50"/>
      <c r="J8" s="50"/>
      <c r="K8" s="50"/>
      <c r="L8" s="49"/>
      <c r="M8" s="49"/>
      <c r="N8" s="49"/>
    </row>
    <row r="9" spans="1:14" s="23" customFormat="1" ht="15" customHeight="1" x14ac:dyDescent="0.45">
      <c r="F9" s="28"/>
      <c r="G9" s="80"/>
      <c r="H9" s="80"/>
      <c r="I9" s="80"/>
      <c r="J9" s="80"/>
      <c r="K9" s="28"/>
    </row>
    <row r="10" spans="1:14" s="23" customFormat="1" ht="15" customHeight="1" x14ac:dyDescent="0.45">
      <c r="B10" s="24"/>
      <c r="C10" s="24"/>
      <c r="F10" s="28"/>
      <c r="G10" s="80"/>
      <c r="H10" s="80"/>
      <c r="I10" s="80"/>
      <c r="J10" s="80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2" s="23" customFormat="1" ht="15" customHeight="1" x14ac:dyDescent="0.4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6" customFormat="1" ht="45" customHeight="1" x14ac:dyDescent="0.85">
      <c r="A1" s="13" t="str">
        <f>Welcome!A2</f>
        <v>Leases in Valuation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5" t="s">
        <v>0</v>
      </c>
      <c r="C4" s="85"/>
      <c r="D4" s="85"/>
      <c r="E4" s="85"/>
      <c r="F4" s="85"/>
      <c r="G4" s="85"/>
      <c r="H4" s="85"/>
      <c r="I4" s="85"/>
      <c r="K4" s="1"/>
      <c r="L4" s="85" t="s">
        <v>2</v>
      </c>
      <c r="M4" s="85"/>
      <c r="N4" s="85"/>
      <c r="O4" s="85"/>
      <c r="P4" s="85"/>
      <c r="Q4" s="46"/>
      <c r="R4" s="46"/>
    </row>
    <row r="5" spans="1:18" s="2" customFormat="1" ht="15" customHeight="1" x14ac:dyDescent="0.45">
      <c r="A5" s="17"/>
      <c r="B5" s="8" t="s">
        <v>1</v>
      </c>
      <c r="C5" s="60" t="s">
        <v>99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2" t="s">
        <v>9</v>
      </c>
      <c r="O5" s="82"/>
      <c r="P5" s="82"/>
      <c r="Q5" s="82"/>
      <c r="R5" s="46"/>
    </row>
    <row r="6" spans="1:18" s="2" customFormat="1" ht="15" customHeight="1" x14ac:dyDescent="0.45">
      <c r="A6" s="3"/>
      <c r="B6" s="8" t="s">
        <v>1</v>
      </c>
      <c r="C6" s="60" t="s">
        <v>100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3"/>
      <c r="O6" s="83"/>
      <c r="P6" s="83"/>
      <c r="Q6" s="83"/>
      <c r="R6" s="46"/>
    </row>
    <row r="7" spans="1:18" s="2" customFormat="1" ht="15" customHeight="1" x14ac:dyDescent="0.45">
      <c r="A7" s="18"/>
      <c r="B7" s="8" t="s">
        <v>1</v>
      </c>
      <c r="C7" s="60" t="s">
        <v>96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2" t="s">
        <v>10</v>
      </c>
      <c r="O7" s="82"/>
      <c r="P7" s="82"/>
      <c r="Q7" s="82"/>
      <c r="R7" s="46"/>
    </row>
    <row r="8" spans="1:18" s="2" customFormat="1" ht="15" customHeight="1" x14ac:dyDescent="0.45">
      <c r="A8" s="18"/>
      <c r="B8" s="8" t="s">
        <v>1</v>
      </c>
      <c r="C8" s="60" t="s">
        <v>97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2" t="s">
        <v>11</v>
      </c>
      <c r="O8" s="82"/>
      <c r="P8" s="82"/>
      <c r="Q8" s="82"/>
      <c r="R8" s="46"/>
    </row>
    <row r="9" spans="1:18" s="2" customFormat="1" ht="15" customHeight="1" x14ac:dyDescent="0.45">
      <c r="A9" s="43"/>
      <c r="B9" s="44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82" t="s">
        <v>12</v>
      </c>
      <c r="O9" s="82"/>
      <c r="P9" s="82"/>
      <c r="Q9" s="82"/>
      <c r="R9" s="46"/>
    </row>
    <row r="10" spans="1:18" s="2" customFormat="1" ht="15" customHeight="1" x14ac:dyDescent="0.45">
      <c r="A10" s="45"/>
      <c r="B10" s="45"/>
      <c r="C10" s="45"/>
      <c r="D10" s="45"/>
      <c r="E10" s="45"/>
      <c r="F10" s="45"/>
      <c r="G10" s="45"/>
      <c r="H10" s="45"/>
      <c r="I10" s="45"/>
      <c r="K10" s="18"/>
      <c r="L10" s="9" t="s">
        <v>8</v>
      </c>
      <c r="M10" s="9"/>
      <c r="N10" s="84">
        <v>0</v>
      </c>
      <c r="O10" s="84"/>
      <c r="P10" s="84"/>
      <c r="Q10" s="84"/>
      <c r="R10" s="52"/>
    </row>
    <row r="11" spans="1:18" s="2" customFormat="1" ht="15" customHeight="1" thickBot="1" x14ac:dyDescent="0.5">
      <c r="A11" s="49"/>
      <c r="B11" s="49"/>
      <c r="C11" s="49"/>
      <c r="D11" s="49"/>
      <c r="E11" s="49"/>
      <c r="F11" s="49"/>
      <c r="G11" s="49"/>
      <c r="H11" s="49"/>
      <c r="I11" s="49"/>
      <c r="K11" s="4"/>
      <c r="L11" s="64"/>
      <c r="M11" s="64"/>
      <c r="N11" s="53"/>
      <c r="O11" s="54"/>
      <c r="P11" s="54"/>
      <c r="Q11" s="55"/>
      <c r="R11" s="56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60"/>
      <c r="B13" s="86" t="s">
        <v>19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N13" s="1"/>
      <c r="O13" s="85" t="s">
        <v>14</v>
      </c>
      <c r="P13" s="85"/>
      <c r="Q13" s="85"/>
      <c r="R13" s="63"/>
    </row>
    <row r="14" spans="1:18" s="2" customFormat="1" ht="15" customHeight="1" x14ac:dyDescent="0.45">
      <c r="A14" s="6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61"/>
    </row>
    <row r="15" spans="1:18" s="2" customFormat="1" ht="15" customHeight="1" x14ac:dyDescent="0.45">
      <c r="A15" s="6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N15" s="3"/>
      <c r="O15" s="27"/>
      <c r="P15" s="57" t="s">
        <v>15</v>
      </c>
      <c r="Q15" s="22"/>
      <c r="R15" s="61"/>
    </row>
    <row r="16" spans="1:18" s="2" customFormat="1" ht="15" customHeight="1" x14ac:dyDescent="0.45">
      <c r="A16" s="6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8" t="s">
        <v>16</v>
      </c>
      <c r="Q16" s="22"/>
      <c r="R16" s="61"/>
    </row>
    <row r="17" spans="1:18" s="2" customFormat="1" ht="15" customHeight="1" x14ac:dyDescent="0.45">
      <c r="A17" s="6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17</v>
      </c>
      <c r="Q17" s="22"/>
      <c r="R17" s="61"/>
    </row>
    <row r="18" spans="1:18" s="2" customFormat="1" ht="15" customHeight="1" x14ac:dyDescent="0.45">
      <c r="A18" s="45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45"/>
      <c r="O18" s="58"/>
      <c r="P18" s="58"/>
      <c r="Q18" s="58"/>
      <c r="R18" s="45"/>
    </row>
    <row r="19" spans="1:18" ht="14.65" thickBot="1" x14ac:dyDescent="0.5">
      <c r="A19" s="49"/>
      <c r="B19" s="49"/>
      <c r="C19" s="49"/>
      <c r="D19" s="62"/>
      <c r="E19" s="62"/>
      <c r="F19" s="62"/>
      <c r="G19" s="62"/>
      <c r="H19" s="62"/>
      <c r="I19" s="62"/>
      <c r="J19" s="62"/>
      <c r="K19" s="62"/>
      <c r="L19" s="62"/>
      <c r="N19" s="49"/>
      <c r="O19" s="49"/>
      <c r="P19" s="49"/>
      <c r="Q19" s="49"/>
      <c r="R19" s="49"/>
    </row>
    <row r="20" spans="1:18" x14ac:dyDescent="0.45">
      <c r="Q20" s="59"/>
      <c r="R20" s="35"/>
    </row>
    <row r="21" spans="1:18" x14ac:dyDescent="0.4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4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4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4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4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4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48"/>
  <sheetViews>
    <sheetView zoomScaleNormal="100" zoomScaleSheetLayoutView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3" width="11" customWidth="1"/>
    <col min="4" max="4" width="11.265625" customWidth="1"/>
    <col min="5" max="10" width="11" customWidth="1"/>
    <col min="11" max="12" width="9.265625" customWidth="1"/>
  </cols>
  <sheetData>
    <row r="1" spans="1:10" s="51" customFormat="1" ht="45" customHeight="1" x14ac:dyDescent="0.85">
      <c r="A1" s="5" t="str">
        <f>Welcome!A2</f>
        <v>Leases in Valuation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</row>
    <row r="3" spans="1:10" ht="15" customHeight="1" x14ac:dyDescent="0.45">
      <c r="A3"/>
      <c r="B3"/>
    </row>
    <row r="4" spans="1:10" ht="15" customHeight="1" x14ac:dyDescent="0.45">
      <c r="A4" s="15" t="s">
        <v>41</v>
      </c>
      <c r="B4"/>
    </row>
    <row r="5" spans="1:10" ht="15" customHeight="1" x14ac:dyDescent="0.45">
      <c r="A5"/>
      <c r="B5" s="16" t="s">
        <v>118</v>
      </c>
    </row>
    <row r="6" spans="1:10" ht="15" customHeight="1" x14ac:dyDescent="0.45">
      <c r="A6"/>
      <c r="B6" s="16" t="s">
        <v>58</v>
      </c>
    </row>
    <row r="7" spans="1:10" ht="15" customHeight="1" x14ac:dyDescent="0.45">
      <c r="A7"/>
      <c r="B7"/>
    </row>
    <row r="8" spans="1:10" ht="15" customHeight="1" x14ac:dyDescent="0.45">
      <c r="A8"/>
      <c r="B8" s="16" t="s">
        <v>42</v>
      </c>
      <c r="C8" s="66">
        <v>10</v>
      </c>
    </row>
    <row r="9" spans="1:10" ht="15" customHeight="1" x14ac:dyDescent="0.45">
      <c r="A9"/>
      <c r="B9" s="16" t="s">
        <v>48</v>
      </c>
      <c r="C9" s="69">
        <v>0.04</v>
      </c>
    </row>
    <row r="10" spans="1:10" ht="15" customHeight="1" x14ac:dyDescent="0.45">
      <c r="A10"/>
      <c r="B10" s="16" t="s">
        <v>50</v>
      </c>
      <c r="C10" s="66">
        <v>5</v>
      </c>
    </row>
    <row r="11" spans="1:10" ht="15" customHeight="1" x14ac:dyDescent="0.45">
      <c r="A11"/>
      <c r="B11" s="16" t="s">
        <v>49</v>
      </c>
    </row>
    <row r="12" spans="1:10" ht="15" customHeight="1" x14ac:dyDescent="0.45">
      <c r="A12"/>
      <c r="B12"/>
    </row>
    <row r="13" spans="1:10" ht="15" customHeight="1" x14ac:dyDescent="0.45">
      <c r="A13"/>
      <c r="B13"/>
      <c r="D13" t="s">
        <v>43</v>
      </c>
      <c r="E13" t="s">
        <v>44</v>
      </c>
      <c r="F13" t="s">
        <v>45</v>
      </c>
      <c r="G13" t="s">
        <v>46</v>
      </c>
      <c r="H13" t="s">
        <v>47</v>
      </c>
    </row>
    <row r="14" spans="1:10" ht="15" customHeight="1" x14ac:dyDescent="0.45">
      <c r="A14"/>
      <c r="B14" s="16" t="s">
        <v>53</v>
      </c>
    </row>
    <row r="15" spans="1:10" ht="15" customHeight="1" x14ac:dyDescent="0.45">
      <c r="A15"/>
      <c r="B15" s="16" t="s">
        <v>51</v>
      </c>
    </row>
    <row r="16" spans="1:10" ht="15" customHeight="1" x14ac:dyDescent="0.45">
      <c r="A16"/>
      <c r="B16" s="16" t="s">
        <v>52</v>
      </c>
    </row>
    <row r="17" spans="1:3" ht="15" customHeight="1" x14ac:dyDescent="0.45">
      <c r="A17"/>
      <c r="B17"/>
    </row>
    <row r="18" spans="1:3" ht="15" customHeight="1" x14ac:dyDescent="0.45">
      <c r="A18"/>
      <c r="B18" s="16" t="s">
        <v>54</v>
      </c>
    </row>
    <row r="19" spans="1:3" ht="15" customHeight="1" x14ac:dyDescent="0.45">
      <c r="A19"/>
      <c r="B19" s="16" t="s">
        <v>55</v>
      </c>
    </row>
    <row r="20" spans="1:3" ht="15" customHeight="1" x14ac:dyDescent="0.45">
      <c r="A20"/>
      <c r="B20" s="16" t="s">
        <v>57</v>
      </c>
    </row>
    <row r="21" spans="1:3" ht="15" customHeight="1" x14ac:dyDescent="0.45">
      <c r="A21"/>
      <c r="B21" s="16" t="s">
        <v>56</v>
      </c>
    </row>
    <row r="22" spans="1:3" ht="15" customHeight="1" x14ac:dyDescent="0.45">
      <c r="A22"/>
      <c r="B22"/>
    </row>
    <row r="23" spans="1:3" ht="15" customHeight="1" x14ac:dyDescent="0.45">
      <c r="A23"/>
      <c r="B23" s="16" t="s">
        <v>59</v>
      </c>
    </row>
    <row r="24" spans="1:3" ht="15" customHeight="1" x14ac:dyDescent="0.45">
      <c r="A24"/>
      <c r="B24" s="16" t="s">
        <v>55</v>
      </c>
    </row>
    <row r="25" spans="1:3" ht="15" customHeight="1" x14ac:dyDescent="0.45">
      <c r="A25"/>
      <c r="B25" s="16" t="s">
        <v>60</v>
      </c>
    </row>
    <row r="26" spans="1:3" ht="15" customHeight="1" x14ac:dyDescent="0.45">
      <c r="A26"/>
      <c r="B26"/>
    </row>
    <row r="27" spans="1:3" ht="15" customHeight="1" x14ac:dyDescent="0.45">
      <c r="A27" s="15" t="s">
        <v>63</v>
      </c>
      <c r="B27"/>
    </row>
    <row r="28" spans="1:3" ht="15" customHeight="1" x14ac:dyDescent="0.45">
      <c r="A28"/>
      <c r="B28" s="16" t="s">
        <v>118</v>
      </c>
    </row>
    <row r="29" spans="1:3" ht="15" customHeight="1" x14ac:dyDescent="0.45">
      <c r="A29"/>
      <c r="B29" s="16" t="s">
        <v>61</v>
      </c>
    </row>
    <row r="30" spans="1:3" ht="15" customHeight="1" x14ac:dyDescent="0.45">
      <c r="A30"/>
      <c r="B30"/>
    </row>
    <row r="31" spans="1:3" ht="15" customHeight="1" x14ac:dyDescent="0.45">
      <c r="A31"/>
      <c r="B31" s="16" t="s">
        <v>42</v>
      </c>
      <c r="C31" s="66">
        <v>10</v>
      </c>
    </row>
    <row r="32" spans="1:3" ht="15" customHeight="1" x14ac:dyDescent="0.45">
      <c r="A32"/>
      <c r="B32" s="16" t="s">
        <v>48</v>
      </c>
      <c r="C32" s="69">
        <v>0.04</v>
      </c>
    </row>
    <row r="33" spans="1:8" ht="15" customHeight="1" x14ac:dyDescent="0.45">
      <c r="A33"/>
      <c r="B33" s="16" t="s">
        <v>50</v>
      </c>
      <c r="C33" s="66">
        <v>5</v>
      </c>
    </row>
    <row r="34" spans="1:8" ht="15" customHeight="1" x14ac:dyDescent="0.45">
      <c r="A34"/>
      <c r="B34" s="16" t="s">
        <v>49</v>
      </c>
    </row>
    <row r="35" spans="1:8" ht="15" customHeight="1" x14ac:dyDescent="0.45">
      <c r="A35"/>
      <c r="B35"/>
    </row>
    <row r="36" spans="1:8" ht="15" customHeight="1" x14ac:dyDescent="0.45">
      <c r="A36"/>
      <c r="B36"/>
      <c r="D36" t="s">
        <v>43</v>
      </c>
      <c r="E36" t="s">
        <v>44</v>
      </c>
      <c r="F36" t="s">
        <v>45</v>
      </c>
      <c r="G36" t="s">
        <v>46</v>
      </c>
      <c r="H36" t="s">
        <v>47</v>
      </c>
    </row>
    <row r="37" spans="1:8" ht="15" customHeight="1" x14ac:dyDescent="0.45">
      <c r="A37"/>
      <c r="B37" s="16" t="s">
        <v>53</v>
      </c>
    </row>
    <row r="38" spans="1:8" ht="15" customHeight="1" x14ac:dyDescent="0.45">
      <c r="A38"/>
      <c r="B38" s="16" t="s">
        <v>51</v>
      </c>
    </row>
    <row r="39" spans="1:8" ht="15" customHeight="1" x14ac:dyDescent="0.45">
      <c r="A39"/>
      <c r="B39" s="16" t="s">
        <v>52</v>
      </c>
    </row>
    <row r="40" spans="1:8" ht="15" customHeight="1" x14ac:dyDescent="0.45">
      <c r="A40"/>
      <c r="B40"/>
    </row>
    <row r="41" spans="1:8" ht="15" customHeight="1" x14ac:dyDescent="0.45">
      <c r="A41"/>
      <c r="B41" s="16" t="s">
        <v>54</v>
      </c>
    </row>
    <row r="42" spans="1:8" ht="15" customHeight="1" x14ac:dyDescent="0.45">
      <c r="A42"/>
      <c r="B42" s="16" t="s">
        <v>55</v>
      </c>
    </row>
    <row r="43" spans="1:8" ht="15" customHeight="1" x14ac:dyDescent="0.45">
      <c r="A43"/>
      <c r="B43" s="16" t="s">
        <v>57</v>
      </c>
    </row>
    <row r="44" spans="1:8" ht="15" customHeight="1" x14ac:dyDescent="0.45">
      <c r="A44"/>
      <c r="B44" s="16" t="s">
        <v>56</v>
      </c>
    </row>
    <row r="45" spans="1:8" ht="15" customHeight="1" x14ac:dyDescent="0.45">
      <c r="A45"/>
      <c r="B45"/>
    </row>
    <row r="46" spans="1:8" ht="15" customHeight="1" x14ac:dyDescent="0.45">
      <c r="A46"/>
      <c r="B46" s="16" t="s">
        <v>62</v>
      </c>
    </row>
    <row r="47" spans="1:8" ht="15" customHeight="1" x14ac:dyDescent="0.45">
      <c r="A47"/>
      <c r="B47"/>
    </row>
    <row r="48" spans="1:8" ht="15" customHeight="1" x14ac:dyDescent="0.45">
      <c r="A48" s="15" t="s">
        <v>64</v>
      </c>
      <c r="B48"/>
    </row>
    <row r="49" spans="1:7" ht="15" customHeight="1" x14ac:dyDescent="0.45">
      <c r="A49"/>
      <c r="B49" s="16" t="s">
        <v>117</v>
      </c>
    </row>
    <row r="50" spans="1:7" ht="15" customHeight="1" x14ac:dyDescent="0.45">
      <c r="A50"/>
      <c r="B50" s="16" t="s">
        <v>58</v>
      </c>
    </row>
    <row r="51" spans="1:7" ht="15" customHeight="1" x14ac:dyDescent="0.45">
      <c r="A51"/>
      <c r="B51"/>
    </row>
    <row r="52" spans="1:7" ht="15" customHeight="1" x14ac:dyDescent="0.45">
      <c r="A52"/>
      <c r="B52" s="16" t="s">
        <v>42</v>
      </c>
      <c r="C52" s="66">
        <v>680</v>
      </c>
    </row>
    <row r="53" spans="1:7" ht="15" customHeight="1" x14ac:dyDescent="0.45">
      <c r="A53"/>
      <c r="B53" s="16" t="s">
        <v>48</v>
      </c>
      <c r="C53" s="69">
        <v>3.5000000000000003E-2</v>
      </c>
    </row>
    <row r="54" spans="1:7" ht="15" customHeight="1" x14ac:dyDescent="0.45">
      <c r="A54"/>
      <c r="B54" s="16" t="s">
        <v>50</v>
      </c>
      <c r="C54" s="66">
        <v>4</v>
      </c>
    </row>
    <row r="55" spans="1:7" ht="15" customHeight="1" x14ac:dyDescent="0.45">
      <c r="A55"/>
      <c r="B55" s="16" t="s">
        <v>49</v>
      </c>
    </row>
    <row r="56" spans="1:7" ht="15" customHeight="1" x14ac:dyDescent="0.45">
      <c r="A56"/>
      <c r="B56"/>
    </row>
    <row r="57" spans="1:7" ht="15" customHeight="1" x14ac:dyDescent="0.45">
      <c r="A57"/>
      <c r="B57"/>
      <c r="D57" t="s">
        <v>43</v>
      </c>
      <c r="E57" t="s">
        <v>44</v>
      </c>
      <c r="F57" t="s">
        <v>45</v>
      </c>
      <c r="G57" t="s">
        <v>46</v>
      </c>
    </row>
    <row r="58" spans="1:7" ht="15" customHeight="1" x14ac:dyDescent="0.45">
      <c r="A58"/>
      <c r="B58" s="16" t="s">
        <v>53</v>
      </c>
    </row>
    <row r="59" spans="1:7" ht="15" customHeight="1" x14ac:dyDescent="0.45">
      <c r="A59"/>
      <c r="B59" s="16" t="s">
        <v>51</v>
      </c>
    </row>
    <row r="60" spans="1:7" ht="15" customHeight="1" x14ac:dyDescent="0.45">
      <c r="A60"/>
      <c r="B60" s="16" t="s">
        <v>52</v>
      </c>
    </row>
    <row r="61" spans="1:7" ht="15" customHeight="1" x14ac:dyDescent="0.45">
      <c r="A61"/>
      <c r="B61"/>
    </row>
    <row r="62" spans="1:7" ht="15" customHeight="1" x14ac:dyDescent="0.45">
      <c r="A62"/>
      <c r="B62" s="16" t="s">
        <v>54</v>
      </c>
    </row>
    <row r="63" spans="1:7" ht="15" customHeight="1" x14ac:dyDescent="0.45">
      <c r="A63"/>
      <c r="B63" s="16" t="s">
        <v>55</v>
      </c>
    </row>
    <row r="64" spans="1:7" ht="15" customHeight="1" x14ac:dyDescent="0.45">
      <c r="A64"/>
      <c r="B64" s="16" t="s">
        <v>57</v>
      </c>
    </row>
    <row r="65" spans="1:7" ht="15" customHeight="1" x14ac:dyDescent="0.45">
      <c r="A65"/>
      <c r="B65" s="16" t="s">
        <v>56</v>
      </c>
    </row>
    <row r="66" spans="1:7" ht="15" customHeight="1" x14ac:dyDescent="0.45">
      <c r="A66"/>
      <c r="B66"/>
    </row>
    <row r="67" spans="1:7" ht="15" customHeight="1" x14ac:dyDescent="0.45">
      <c r="A67"/>
      <c r="B67" s="16" t="s">
        <v>59</v>
      </c>
    </row>
    <row r="68" spans="1:7" ht="15" customHeight="1" x14ac:dyDescent="0.45">
      <c r="A68"/>
      <c r="B68" s="16" t="s">
        <v>55</v>
      </c>
    </row>
    <row r="69" spans="1:7" ht="15" customHeight="1" x14ac:dyDescent="0.45">
      <c r="A69"/>
      <c r="B69" s="16" t="s">
        <v>60</v>
      </c>
    </row>
    <row r="70" spans="1:7" ht="15" customHeight="1" x14ac:dyDescent="0.45">
      <c r="A70"/>
      <c r="B70"/>
    </row>
    <row r="71" spans="1:7" ht="15" customHeight="1" x14ac:dyDescent="0.45">
      <c r="A71" s="15" t="s">
        <v>83</v>
      </c>
      <c r="B71"/>
    </row>
    <row r="72" spans="1:7" ht="15" customHeight="1" x14ac:dyDescent="0.45">
      <c r="A72"/>
      <c r="B72" s="16" t="s">
        <v>117</v>
      </c>
    </row>
    <row r="73" spans="1:7" ht="15" customHeight="1" x14ac:dyDescent="0.45">
      <c r="A73"/>
      <c r="B73" s="16" t="s">
        <v>61</v>
      </c>
    </row>
    <row r="74" spans="1:7" ht="15" customHeight="1" x14ac:dyDescent="0.45">
      <c r="A74"/>
      <c r="B74"/>
    </row>
    <row r="75" spans="1:7" ht="15" customHeight="1" x14ac:dyDescent="0.45">
      <c r="A75"/>
      <c r="B75" s="16" t="s">
        <v>42</v>
      </c>
      <c r="C75" s="66">
        <v>680</v>
      </c>
    </row>
    <row r="76" spans="1:7" ht="15" customHeight="1" x14ac:dyDescent="0.45">
      <c r="A76"/>
      <c r="B76" s="16" t="s">
        <v>48</v>
      </c>
      <c r="C76" s="69">
        <v>3.5000000000000003E-2</v>
      </c>
    </row>
    <row r="77" spans="1:7" ht="15" customHeight="1" x14ac:dyDescent="0.45">
      <c r="A77"/>
      <c r="B77" s="16" t="s">
        <v>50</v>
      </c>
      <c r="C77" s="66">
        <v>4</v>
      </c>
    </row>
    <row r="78" spans="1:7" ht="15" customHeight="1" x14ac:dyDescent="0.45">
      <c r="A78"/>
      <c r="B78" s="16" t="s">
        <v>49</v>
      </c>
    </row>
    <row r="79" spans="1:7" ht="15" customHeight="1" x14ac:dyDescent="0.45">
      <c r="A79"/>
      <c r="B79"/>
    </row>
    <row r="80" spans="1:7" ht="15" customHeight="1" x14ac:dyDescent="0.45">
      <c r="A80"/>
      <c r="B80"/>
      <c r="D80" t="s">
        <v>43</v>
      </c>
      <c r="E80" t="s">
        <v>44</v>
      </c>
      <c r="F80" t="s">
        <v>45</v>
      </c>
      <c r="G80" t="s">
        <v>46</v>
      </c>
    </row>
    <row r="81" spans="1:7" ht="15" customHeight="1" x14ac:dyDescent="0.45">
      <c r="A81"/>
      <c r="B81" s="16" t="s">
        <v>53</v>
      </c>
    </row>
    <row r="82" spans="1:7" ht="15" customHeight="1" x14ac:dyDescent="0.45">
      <c r="A82"/>
      <c r="B82" s="16" t="s">
        <v>51</v>
      </c>
    </row>
    <row r="83" spans="1:7" ht="15" customHeight="1" x14ac:dyDescent="0.45">
      <c r="A83"/>
      <c r="B83" s="16" t="s">
        <v>52</v>
      </c>
      <c r="G83" s="73"/>
    </row>
    <row r="84" spans="1:7" ht="15" customHeight="1" x14ac:dyDescent="0.45">
      <c r="A84"/>
      <c r="B84"/>
    </row>
    <row r="85" spans="1:7" ht="15" customHeight="1" x14ac:dyDescent="0.45">
      <c r="A85"/>
      <c r="B85" s="16" t="s">
        <v>54</v>
      </c>
    </row>
    <row r="86" spans="1:7" ht="15" customHeight="1" x14ac:dyDescent="0.45">
      <c r="A86"/>
      <c r="B86" s="16" t="s">
        <v>55</v>
      </c>
    </row>
    <row r="87" spans="1:7" ht="15" customHeight="1" x14ac:dyDescent="0.45">
      <c r="A87"/>
      <c r="B87" s="16" t="s">
        <v>57</v>
      </c>
    </row>
    <row r="88" spans="1:7" ht="15" customHeight="1" x14ac:dyDescent="0.45">
      <c r="A88"/>
      <c r="B88" s="16" t="s">
        <v>56</v>
      </c>
    </row>
    <row r="89" spans="1:7" ht="15" customHeight="1" x14ac:dyDescent="0.45">
      <c r="A89"/>
      <c r="B89"/>
    </row>
    <row r="90" spans="1:7" ht="15" customHeight="1" x14ac:dyDescent="0.45">
      <c r="A90"/>
      <c r="B90" s="16" t="s">
        <v>62</v>
      </c>
    </row>
    <row r="91" spans="1:7" ht="15" customHeight="1" x14ac:dyDescent="0.45">
      <c r="A91"/>
      <c r="B91"/>
    </row>
    <row r="92" spans="1:7" ht="15" customHeight="1" x14ac:dyDescent="0.45">
      <c r="A92" s="15" t="s">
        <v>103</v>
      </c>
      <c r="B92"/>
    </row>
    <row r="93" spans="1:7" ht="15" customHeight="1" x14ac:dyDescent="0.45">
      <c r="A93"/>
      <c r="B93" s="16" t="s">
        <v>77</v>
      </c>
      <c r="E93" s="65"/>
    </row>
    <row r="94" spans="1:7" ht="15" customHeight="1" x14ac:dyDescent="0.45">
      <c r="A94"/>
      <c r="B94" s="16" t="s">
        <v>78</v>
      </c>
      <c r="E94" s="65"/>
    </row>
    <row r="95" spans="1:7" ht="15" customHeight="1" x14ac:dyDescent="0.45">
      <c r="A95"/>
      <c r="B95"/>
    </row>
    <row r="96" spans="1:7" ht="15" customHeight="1" x14ac:dyDescent="0.45">
      <c r="A96"/>
      <c r="B96" s="16" t="s">
        <v>20</v>
      </c>
    </row>
    <row r="97" spans="1:3" ht="15" customHeight="1" x14ac:dyDescent="0.45">
      <c r="A97"/>
      <c r="B97"/>
    </row>
    <row r="98" spans="1:3" ht="15" customHeight="1" x14ac:dyDescent="0.45">
      <c r="A98"/>
      <c r="B98"/>
    </row>
    <row r="99" spans="1:3" ht="15" customHeight="1" x14ac:dyDescent="0.45">
      <c r="A99"/>
      <c r="B99"/>
    </row>
    <row r="100" spans="1:3" ht="15" customHeight="1" x14ac:dyDescent="0.45">
      <c r="A100"/>
      <c r="B100"/>
    </row>
    <row r="101" spans="1:3" ht="15" customHeight="1" x14ac:dyDescent="0.45">
      <c r="A101"/>
      <c r="B101"/>
    </row>
    <row r="102" spans="1:3" ht="15" customHeight="1" x14ac:dyDescent="0.45">
      <c r="A102"/>
      <c r="B102"/>
    </row>
    <row r="103" spans="1:3" ht="15" customHeight="1" x14ac:dyDescent="0.45">
      <c r="A103"/>
      <c r="B103"/>
    </row>
    <row r="104" spans="1:3" ht="15" customHeight="1" x14ac:dyDescent="0.45">
      <c r="A104"/>
      <c r="B104"/>
      <c r="C104" t="s">
        <v>24</v>
      </c>
    </row>
    <row r="105" spans="1:3" ht="15" customHeight="1" x14ac:dyDescent="0.45">
      <c r="A105"/>
      <c r="B105" s="16" t="s">
        <v>21</v>
      </c>
      <c r="C105" s="66">
        <v>5686.2</v>
      </c>
    </row>
    <row r="106" spans="1:3" ht="15" customHeight="1" x14ac:dyDescent="0.45">
      <c r="A106"/>
      <c r="B106" s="16" t="s">
        <v>25</v>
      </c>
      <c r="C106" s="66">
        <v>284</v>
      </c>
    </row>
    <row r="107" spans="1:3" ht="15" customHeight="1" x14ac:dyDescent="0.45">
      <c r="A107"/>
      <c r="B107" s="16" t="s">
        <v>22</v>
      </c>
      <c r="C107" s="66">
        <v>499.5</v>
      </c>
    </row>
    <row r="108" spans="1:3" ht="15" customHeight="1" x14ac:dyDescent="0.45">
      <c r="A108"/>
      <c r="B108" s="16" t="s">
        <v>26</v>
      </c>
      <c r="C108" s="67">
        <v>0.33300000000000002</v>
      </c>
    </row>
    <row r="109" spans="1:3" ht="15" customHeight="1" x14ac:dyDescent="0.45">
      <c r="A109"/>
      <c r="B109" s="16" t="s">
        <v>35</v>
      </c>
      <c r="C109" s="66">
        <v>67151.200000000012</v>
      </c>
    </row>
    <row r="110" spans="1:3" ht="15" customHeight="1" x14ac:dyDescent="0.45">
      <c r="A110"/>
      <c r="B110" s="16" t="s">
        <v>36</v>
      </c>
      <c r="C110" s="66">
        <v>2100</v>
      </c>
    </row>
    <row r="111" spans="1:3" ht="15" customHeight="1" x14ac:dyDescent="0.45">
      <c r="A111"/>
      <c r="B111" s="16" t="s">
        <v>37</v>
      </c>
      <c r="C111" s="66">
        <v>5600</v>
      </c>
    </row>
    <row r="112" spans="1:3" ht="15" customHeight="1" x14ac:dyDescent="0.45">
      <c r="A112"/>
      <c r="B112" s="16" t="s">
        <v>38</v>
      </c>
      <c r="C112" s="66">
        <v>2270</v>
      </c>
    </row>
    <row r="113" spans="1:3" ht="15" customHeight="1" x14ac:dyDescent="0.45">
      <c r="A113"/>
      <c r="B113" s="16" t="s">
        <v>39</v>
      </c>
      <c r="C113" s="66">
        <v>1689.1</v>
      </c>
    </row>
    <row r="114" spans="1:3" ht="15" customHeight="1" x14ac:dyDescent="0.45">
      <c r="A114"/>
      <c r="B114"/>
    </row>
    <row r="115" spans="1:3" ht="15" customHeight="1" x14ac:dyDescent="0.45">
      <c r="A115"/>
      <c r="B115" s="16" t="s">
        <v>23</v>
      </c>
    </row>
    <row r="116" spans="1:3" ht="15" customHeight="1" x14ac:dyDescent="0.45">
      <c r="A116"/>
      <c r="B116" s="16" t="s">
        <v>25</v>
      </c>
    </row>
    <row r="117" spans="1:3" ht="15" customHeight="1" x14ac:dyDescent="0.45">
      <c r="A117"/>
      <c r="B117" s="16" t="s">
        <v>27</v>
      </c>
    </row>
    <row r="118" spans="1:3" ht="15" customHeight="1" x14ac:dyDescent="0.45">
      <c r="A118"/>
      <c r="B118"/>
    </row>
    <row r="119" spans="1:3" ht="15" customHeight="1" x14ac:dyDescent="0.45">
      <c r="A119"/>
      <c r="B119" s="16" t="s">
        <v>21</v>
      </c>
    </row>
    <row r="120" spans="1:3" ht="15" customHeight="1" x14ac:dyDescent="0.45">
      <c r="A120"/>
      <c r="B120" s="16" t="s">
        <v>40</v>
      </c>
    </row>
    <row r="121" spans="1:3" ht="15" customHeight="1" x14ac:dyDescent="0.45">
      <c r="A121"/>
      <c r="B121" s="16" t="s">
        <v>28</v>
      </c>
    </row>
    <row r="122" spans="1:3" ht="15" customHeight="1" x14ac:dyDescent="0.45">
      <c r="A122"/>
      <c r="B122"/>
    </row>
    <row r="123" spans="1:3" ht="15" customHeight="1" x14ac:dyDescent="0.45">
      <c r="A123"/>
      <c r="B123" s="16" t="s">
        <v>33</v>
      </c>
    </row>
    <row r="124" spans="1:3" ht="15" customHeight="1" x14ac:dyDescent="0.45">
      <c r="A124"/>
      <c r="B124"/>
    </row>
    <row r="125" spans="1:3" ht="15" customHeight="1" x14ac:dyDescent="0.45">
      <c r="A125"/>
      <c r="B125" s="16" t="s">
        <v>29</v>
      </c>
      <c r="C125" s="68"/>
    </row>
    <row r="126" spans="1:3" ht="15" customHeight="1" x14ac:dyDescent="0.45">
      <c r="A126"/>
      <c r="B126" s="16" t="s">
        <v>30</v>
      </c>
      <c r="C126" s="68"/>
    </row>
    <row r="127" spans="1:3" ht="15" customHeight="1" x14ac:dyDescent="0.45">
      <c r="A127"/>
      <c r="B127"/>
    </row>
    <row r="128" spans="1:3" ht="15" customHeight="1" x14ac:dyDescent="0.45">
      <c r="A128"/>
      <c r="B128" s="16" t="s">
        <v>31</v>
      </c>
      <c r="C128" s="68"/>
    </row>
    <row r="129" spans="1:5" ht="15" customHeight="1" x14ac:dyDescent="0.45">
      <c r="A129"/>
      <c r="B129" s="16" t="s">
        <v>32</v>
      </c>
      <c r="C129" s="68"/>
    </row>
    <row r="130" spans="1:5" ht="15" customHeight="1" x14ac:dyDescent="0.45">
      <c r="A130"/>
      <c r="B130"/>
    </row>
    <row r="131" spans="1:5" ht="15" customHeight="1" x14ac:dyDescent="0.45">
      <c r="A131" s="15" t="s">
        <v>119</v>
      </c>
      <c r="B131"/>
    </row>
    <row r="132" spans="1:5" ht="15" customHeight="1" x14ac:dyDescent="0.45">
      <c r="A132"/>
      <c r="B132" s="16" t="s">
        <v>120</v>
      </c>
      <c r="E132" s="65"/>
    </row>
    <row r="133" spans="1:5" ht="15" customHeight="1" x14ac:dyDescent="0.45">
      <c r="A133"/>
      <c r="B133" s="16" t="s">
        <v>124</v>
      </c>
      <c r="E133" s="65"/>
    </row>
    <row r="134" spans="1:5" ht="15" customHeight="1" x14ac:dyDescent="0.45">
      <c r="A134"/>
      <c r="B134"/>
    </row>
    <row r="135" spans="1:5" ht="15" customHeight="1" x14ac:dyDescent="0.45">
      <c r="A135"/>
      <c r="B135" s="16" t="s">
        <v>121</v>
      </c>
    </row>
    <row r="136" spans="1:5" ht="15" customHeight="1" x14ac:dyDescent="0.45">
      <c r="A136"/>
      <c r="B136"/>
      <c r="C136" t="s">
        <v>122</v>
      </c>
    </row>
    <row r="137" spans="1:5" ht="15" customHeight="1" x14ac:dyDescent="0.45">
      <c r="A137"/>
      <c r="B137" s="16" t="s">
        <v>21</v>
      </c>
      <c r="C137" s="66">
        <v>10294</v>
      </c>
    </row>
    <row r="138" spans="1:5" ht="15" customHeight="1" x14ac:dyDescent="0.45">
      <c r="A138"/>
      <c r="B138" s="16" t="s">
        <v>25</v>
      </c>
      <c r="C138" s="66">
        <v>363.5</v>
      </c>
    </row>
    <row r="139" spans="1:5" ht="15" customHeight="1" x14ac:dyDescent="0.45">
      <c r="A139"/>
      <c r="B139" s="16" t="s">
        <v>22</v>
      </c>
      <c r="C139" s="66">
        <v>1069</v>
      </c>
    </row>
    <row r="140" spans="1:5" ht="15" customHeight="1" x14ac:dyDescent="0.45">
      <c r="A140"/>
      <c r="B140" s="16" t="s">
        <v>26</v>
      </c>
      <c r="C140" s="67">
        <v>0.33300000000000002</v>
      </c>
    </row>
    <row r="141" spans="1:5" ht="15" customHeight="1" x14ac:dyDescent="0.45">
      <c r="A141"/>
      <c r="B141" s="16" t="s">
        <v>35</v>
      </c>
      <c r="C141" s="66">
        <v>95145.8</v>
      </c>
    </row>
    <row r="142" spans="1:5" ht="15" customHeight="1" x14ac:dyDescent="0.45">
      <c r="A142"/>
      <c r="B142" s="16" t="s">
        <v>36</v>
      </c>
      <c r="C142" s="66">
        <v>29739.4</v>
      </c>
    </row>
    <row r="143" spans="1:5" ht="15" customHeight="1" x14ac:dyDescent="0.45">
      <c r="A143"/>
      <c r="B143" s="16" t="s">
        <v>37</v>
      </c>
      <c r="C143" s="66">
        <v>1803.2</v>
      </c>
    </row>
    <row r="144" spans="1:5" ht="15" customHeight="1" x14ac:dyDescent="0.45">
      <c r="A144"/>
      <c r="B144" s="16" t="s">
        <v>38</v>
      </c>
      <c r="C144" s="66">
        <v>2617.1999999999998</v>
      </c>
    </row>
    <row r="145" spans="1:3" ht="15" customHeight="1" x14ac:dyDescent="0.45">
      <c r="A145"/>
      <c r="B145" s="16" t="s">
        <v>39</v>
      </c>
      <c r="C145" s="66">
        <v>2506.5</v>
      </c>
    </row>
    <row r="146" spans="1:3" ht="15" customHeight="1" x14ac:dyDescent="0.45">
      <c r="A146"/>
      <c r="B146"/>
    </row>
    <row r="147" spans="1:3" ht="15" customHeight="1" x14ac:dyDescent="0.45">
      <c r="A147"/>
      <c r="B147" s="16" t="s">
        <v>23</v>
      </c>
    </row>
    <row r="148" spans="1:3" ht="15" customHeight="1" x14ac:dyDescent="0.45">
      <c r="A148"/>
      <c r="B148" s="16" t="s">
        <v>25</v>
      </c>
    </row>
    <row r="149" spans="1:3" ht="15" customHeight="1" x14ac:dyDescent="0.45">
      <c r="A149"/>
      <c r="B149" s="16" t="s">
        <v>27</v>
      </c>
    </row>
    <row r="150" spans="1:3" ht="15" customHeight="1" x14ac:dyDescent="0.45">
      <c r="A150"/>
      <c r="B150"/>
    </row>
    <row r="151" spans="1:3" ht="15" customHeight="1" x14ac:dyDescent="0.45">
      <c r="A151"/>
      <c r="B151" s="16" t="s">
        <v>21</v>
      </c>
    </row>
    <row r="152" spans="1:3" ht="15" customHeight="1" x14ac:dyDescent="0.45">
      <c r="A152"/>
      <c r="B152" s="16" t="s">
        <v>40</v>
      </c>
    </row>
    <row r="153" spans="1:3" ht="15" customHeight="1" x14ac:dyDescent="0.45">
      <c r="A153"/>
      <c r="B153" s="16" t="s">
        <v>28</v>
      </c>
    </row>
    <row r="154" spans="1:3" ht="15" customHeight="1" x14ac:dyDescent="0.45">
      <c r="A154"/>
      <c r="B154"/>
    </row>
    <row r="155" spans="1:3" ht="15" customHeight="1" x14ac:dyDescent="0.45">
      <c r="A155"/>
      <c r="B155" s="16" t="s">
        <v>33</v>
      </c>
    </row>
    <row r="156" spans="1:3" ht="15" customHeight="1" x14ac:dyDescent="0.45">
      <c r="A156"/>
      <c r="B156"/>
    </row>
    <row r="157" spans="1:3" ht="15" customHeight="1" x14ac:dyDescent="0.45">
      <c r="A157"/>
      <c r="B157" s="16" t="s">
        <v>29</v>
      </c>
      <c r="C157" s="74"/>
    </row>
    <row r="158" spans="1:3" ht="15" customHeight="1" x14ac:dyDescent="0.45">
      <c r="A158"/>
      <c r="B158" s="16" t="s">
        <v>30</v>
      </c>
      <c r="C158" s="74"/>
    </row>
    <row r="159" spans="1:3" ht="15" customHeight="1" x14ac:dyDescent="0.45">
      <c r="A159"/>
      <c r="B159"/>
    </row>
    <row r="160" spans="1:3" ht="15" customHeight="1" x14ac:dyDescent="0.45">
      <c r="A160"/>
      <c r="B160" s="16" t="s">
        <v>31</v>
      </c>
      <c r="C160" s="68"/>
    </row>
    <row r="161" spans="1:13" ht="15" customHeight="1" x14ac:dyDescent="0.45">
      <c r="A161"/>
      <c r="B161" s="16" t="s">
        <v>32</v>
      </c>
      <c r="C161" s="68"/>
    </row>
    <row r="162" spans="1:13" ht="15" customHeight="1" x14ac:dyDescent="0.45">
      <c r="A162"/>
      <c r="B162"/>
    </row>
    <row r="163" spans="1:13" ht="15" customHeight="1" x14ac:dyDescent="0.45">
      <c r="A163" s="15" t="s">
        <v>123</v>
      </c>
      <c r="B163"/>
    </row>
    <row r="164" spans="1:13" ht="15" customHeight="1" x14ac:dyDescent="0.45">
      <c r="A164"/>
      <c r="B164" s="16" t="s">
        <v>140</v>
      </c>
      <c r="M164" s="32"/>
    </row>
    <row r="165" spans="1:13" ht="15" customHeight="1" x14ac:dyDescent="0.45">
      <c r="A165"/>
      <c r="B165" s="16" t="s">
        <v>104</v>
      </c>
    </row>
    <row r="166" spans="1:13" ht="15" customHeight="1" x14ac:dyDescent="0.45">
      <c r="A166"/>
      <c r="B166" s="70" t="s">
        <v>110</v>
      </c>
    </row>
    <row r="167" spans="1:13" ht="15" customHeight="1" x14ac:dyDescent="0.45">
      <c r="A167"/>
      <c r="B167" s="16" t="s">
        <v>73</v>
      </c>
      <c r="C167" s="66">
        <v>28.3</v>
      </c>
    </row>
    <row r="168" spans="1:13" ht="15" customHeight="1" x14ac:dyDescent="0.45">
      <c r="A168"/>
      <c r="B168" s="16" t="s">
        <v>105</v>
      </c>
      <c r="C168" s="66">
        <v>438</v>
      </c>
    </row>
    <row r="169" spans="1:13" ht="15" customHeight="1" x14ac:dyDescent="0.45">
      <c r="A169"/>
      <c r="B169"/>
    </row>
    <row r="170" spans="1:13" ht="15" customHeight="1" x14ac:dyDescent="0.45">
      <c r="A170"/>
      <c r="B170" s="16" t="s">
        <v>68</v>
      </c>
      <c r="C170" s="66">
        <v>2656</v>
      </c>
    </row>
    <row r="171" spans="1:13" ht="15" customHeight="1" x14ac:dyDescent="0.45">
      <c r="A171"/>
      <c r="B171" s="16" t="s">
        <v>69</v>
      </c>
      <c r="C171" s="66">
        <v>1839</v>
      </c>
    </row>
    <row r="172" spans="1:13" ht="15" customHeight="1" x14ac:dyDescent="0.45">
      <c r="A172"/>
      <c r="B172" s="16" t="s">
        <v>65</v>
      </c>
      <c r="C172" s="66">
        <v>1907</v>
      </c>
    </row>
    <row r="173" spans="1:13" ht="15" customHeight="1" x14ac:dyDescent="0.45">
      <c r="A173"/>
      <c r="B173" s="16" t="s">
        <v>26</v>
      </c>
      <c r="C173" s="67">
        <v>0.33300000000000002</v>
      </c>
    </row>
    <row r="174" spans="1:13" ht="15" customHeight="1" x14ac:dyDescent="0.45">
      <c r="A174"/>
      <c r="B174" s="16" t="s">
        <v>71</v>
      </c>
      <c r="C174" s="66">
        <v>4760</v>
      </c>
    </row>
    <row r="175" spans="1:13" ht="15" customHeight="1" x14ac:dyDescent="0.45">
      <c r="A175"/>
      <c r="B175" s="16" t="s">
        <v>106</v>
      </c>
      <c r="C175" s="66">
        <v>24473</v>
      </c>
    </row>
    <row r="176" spans="1:13" ht="15" customHeight="1" x14ac:dyDescent="0.45">
      <c r="A176"/>
      <c r="B176" s="16" t="s">
        <v>72</v>
      </c>
      <c r="C176" s="66">
        <v>9556</v>
      </c>
    </row>
    <row r="177" spans="1:3" ht="15" customHeight="1" x14ac:dyDescent="0.45">
      <c r="A177"/>
      <c r="B177" s="16" t="s">
        <v>82</v>
      </c>
      <c r="C177" s="66">
        <v>6241</v>
      </c>
    </row>
    <row r="178" spans="1:3" ht="15" customHeight="1" x14ac:dyDescent="0.45">
      <c r="A178"/>
      <c r="B178"/>
    </row>
    <row r="179" spans="1:3" ht="15" customHeight="1" x14ac:dyDescent="0.45">
      <c r="A179"/>
      <c r="B179" s="16" t="s">
        <v>21</v>
      </c>
    </row>
    <row r="180" spans="1:3" ht="15" customHeight="1" x14ac:dyDescent="0.45">
      <c r="A180"/>
      <c r="B180" s="16" t="s">
        <v>66</v>
      </c>
    </row>
    <row r="181" spans="1:3" ht="15" customHeight="1" x14ac:dyDescent="0.45">
      <c r="A181"/>
      <c r="B181" s="16" t="s">
        <v>67</v>
      </c>
    </row>
    <row r="182" spans="1:3" ht="15" customHeight="1" x14ac:dyDescent="0.45">
      <c r="A182"/>
      <c r="B182"/>
    </row>
    <row r="183" spans="1:3" ht="15" customHeight="1" x14ac:dyDescent="0.45">
      <c r="A183"/>
      <c r="B183" s="16" t="s">
        <v>23</v>
      </c>
    </row>
    <row r="184" spans="1:3" ht="15" customHeight="1" x14ac:dyDescent="0.45">
      <c r="A184"/>
      <c r="B184" s="16" t="s">
        <v>65</v>
      </c>
    </row>
    <row r="185" spans="1:3" ht="15" customHeight="1" x14ac:dyDescent="0.45">
      <c r="A185"/>
      <c r="B185" s="16" t="s">
        <v>70</v>
      </c>
    </row>
    <row r="186" spans="1:3" ht="15" customHeight="1" x14ac:dyDescent="0.45">
      <c r="A186"/>
      <c r="B186"/>
    </row>
    <row r="187" spans="1:3" ht="15" customHeight="1" x14ac:dyDescent="0.45">
      <c r="A187"/>
      <c r="B187" s="16" t="s">
        <v>33</v>
      </c>
    </row>
    <row r="188" spans="1:3" ht="15" customHeight="1" x14ac:dyDescent="0.45">
      <c r="A188"/>
      <c r="B188"/>
    </row>
    <row r="189" spans="1:3" ht="15" customHeight="1" x14ac:dyDescent="0.45">
      <c r="A189"/>
      <c r="B189" s="16" t="s">
        <v>107</v>
      </c>
      <c r="C189" s="68"/>
    </row>
    <row r="190" spans="1:3" ht="15" customHeight="1" x14ac:dyDescent="0.45">
      <c r="A190"/>
      <c r="B190" s="16" t="s">
        <v>108</v>
      </c>
      <c r="C190" s="68"/>
    </row>
    <row r="191" spans="1:3" ht="15" customHeight="1" x14ac:dyDescent="0.45">
      <c r="A191"/>
      <c r="B191"/>
    </row>
    <row r="192" spans="1:3" ht="15" customHeight="1" x14ac:dyDescent="0.45">
      <c r="A192"/>
      <c r="B192" s="70" t="s">
        <v>109</v>
      </c>
    </row>
    <row r="193" spans="1:13" ht="15" customHeight="1" x14ac:dyDescent="0.45">
      <c r="A193"/>
      <c r="B193" s="16" t="s">
        <v>73</v>
      </c>
      <c r="C193" s="66">
        <v>8.93</v>
      </c>
    </row>
    <row r="194" spans="1:13" ht="15" customHeight="1" x14ac:dyDescent="0.45">
      <c r="A194"/>
      <c r="B194" s="16" t="s">
        <v>105</v>
      </c>
      <c r="C194" s="66">
        <v>428</v>
      </c>
    </row>
    <row r="195" spans="1:13" ht="15" customHeight="1" x14ac:dyDescent="0.45">
      <c r="A195"/>
      <c r="B195"/>
    </row>
    <row r="196" spans="1:13" ht="15" customHeight="1" x14ac:dyDescent="0.45">
      <c r="A196"/>
      <c r="B196" s="16" t="s">
        <v>68</v>
      </c>
      <c r="C196" s="66">
        <v>1332</v>
      </c>
    </row>
    <row r="197" spans="1:13" ht="15" customHeight="1" x14ac:dyDescent="0.45">
      <c r="A197"/>
      <c r="B197" s="16" t="s">
        <v>79</v>
      </c>
      <c r="C197" s="66">
        <v>160</v>
      </c>
    </row>
    <row r="198" spans="1:13" ht="15" customHeight="1" x14ac:dyDescent="0.45">
      <c r="A198"/>
      <c r="B198" s="16" t="s">
        <v>80</v>
      </c>
      <c r="C198" s="66">
        <f>1160+195</f>
        <v>1355</v>
      </c>
    </row>
    <row r="199" spans="1:13" ht="15" customHeight="1" x14ac:dyDescent="0.45">
      <c r="A199"/>
      <c r="B199" s="16" t="s">
        <v>81</v>
      </c>
      <c r="C199" s="66">
        <f>1266</f>
        <v>1266</v>
      </c>
    </row>
    <row r="200" spans="1:13" ht="15" customHeight="1" x14ac:dyDescent="0.45">
      <c r="A200"/>
      <c r="B200" s="16" t="s">
        <v>71</v>
      </c>
      <c r="C200" s="66">
        <f>3585+325</f>
        <v>3910</v>
      </c>
    </row>
    <row r="201" spans="1:13" ht="15" customHeight="1" x14ac:dyDescent="0.45">
      <c r="A201"/>
      <c r="B201" s="16" t="s">
        <v>111</v>
      </c>
      <c r="C201" s="66">
        <f>5733+826</f>
        <v>6559</v>
      </c>
    </row>
    <row r="202" spans="1:13" ht="15" customHeight="1" x14ac:dyDescent="0.45">
      <c r="A202"/>
      <c r="B202" s="16" t="s">
        <v>76</v>
      </c>
      <c r="C202" s="66">
        <f>3546+989</f>
        <v>4535</v>
      </c>
    </row>
    <row r="203" spans="1:13" ht="15" customHeight="1" x14ac:dyDescent="0.45">
      <c r="A203"/>
      <c r="B203" s="16" t="s">
        <v>82</v>
      </c>
      <c r="C203" s="66">
        <f>2098-406</f>
        <v>1692</v>
      </c>
    </row>
    <row r="204" spans="1:13" ht="15" customHeight="1" x14ac:dyDescent="0.45">
      <c r="A204"/>
      <c r="B204"/>
    </row>
    <row r="205" spans="1:13" ht="15" customHeight="1" x14ac:dyDescent="0.45">
      <c r="A205"/>
      <c r="B205" s="16" t="s">
        <v>33</v>
      </c>
      <c r="M205" s="32"/>
    </row>
    <row r="206" spans="1:13" ht="15" customHeight="1" x14ac:dyDescent="0.45">
      <c r="A206"/>
      <c r="B206"/>
    </row>
    <row r="207" spans="1:13" ht="15" customHeight="1" x14ac:dyDescent="0.45">
      <c r="A207"/>
      <c r="B207" s="16" t="s">
        <v>21</v>
      </c>
    </row>
    <row r="208" spans="1:13" ht="15" customHeight="1" x14ac:dyDescent="0.45">
      <c r="A208"/>
      <c r="B208" s="16" t="s">
        <v>23</v>
      </c>
    </row>
    <row r="209" spans="1:3" ht="15" customHeight="1" x14ac:dyDescent="0.45">
      <c r="A209"/>
      <c r="B209"/>
    </row>
    <row r="210" spans="1:3" ht="15" customHeight="1" x14ac:dyDescent="0.45">
      <c r="A210"/>
      <c r="B210" s="16" t="s">
        <v>74</v>
      </c>
      <c r="C210" s="68"/>
    </row>
    <row r="211" spans="1:3" ht="15" customHeight="1" x14ac:dyDescent="0.45">
      <c r="A211"/>
      <c r="B211" s="16" t="s">
        <v>75</v>
      </c>
      <c r="C211" s="68"/>
    </row>
    <row r="212" spans="1:3" ht="15" customHeight="1" x14ac:dyDescent="0.45">
      <c r="A212"/>
      <c r="B212"/>
    </row>
    <row r="213" spans="1:3" ht="15" customHeight="1" x14ac:dyDescent="0.45">
      <c r="A213"/>
      <c r="B213"/>
    </row>
    <row r="214" spans="1:3" ht="15" customHeight="1" x14ac:dyDescent="0.45">
      <c r="A214" s="15" t="s">
        <v>127</v>
      </c>
      <c r="B214"/>
    </row>
    <row r="215" spans="1:3" ht="15" customHeight="1" x14ac:dyDescent="0.45">
      <c r="A215"/>
      <c r="B215" s="16" t="s">
        <v>126</v>
      </c>
    </row>
    <row r="216" spans="1:3" ht="15" customHeight="1" x14ac:dyDescent="0.45">
      <c r="A216"/>
      <c r="B216" s="16" t="s">
        <v>125</v>
      </c>
    </row>
    <row r="217" spans="1:3" ht="15" customHeight="1" x14ac:dyDescent="0.45">
      <c r="A217"/>
      <c r="B217" s="70" t="s">
        <v>128</v>
      </c>
    </row>
    <row r="218" spans="1:3" ht="15" customHeight="1" x14ac:dyDescent="0.45">
      <c r="A218"/>
      <c r="B218" s="16" t="s">
        <v>73</v>
      </c>
      <c r="C218" s="66">
        <v>15.5</v>
      </c>
    </row>
    <row r="219" spans="1:3" ht="15" customHeight="1" x14ac:dyDescent="0.45">
      <c r="A219"/>
      <c r="B219" s="16" t="s">
        <v>105</v>
      </c>
      <c r="C219" s="66">
        <v>186</v>
      </c>
    </row>
    <row r="220" spans="1:3" ht="15" customHeight="1" x14ac:dyDescent="0.45">
      <c r="A220"/>
      <c r="B220"/>
    </row>
    <row r="221" spans="1:3" ht="15" customHeight="1" x14ac:dyDescent="0.45">
      <c r="A221"/>
      <c r="B221" s="16" t="s">
        <v>68</v>
      </c>
      <c r="C221" s="66">
        <v>1894</v>
      </c>
    </row>
    <row r="222" spans="1:3" ht="15" customHeight="1" x14ac:dyDescent="0.45">
      <c r="A222"/>
      <c r="B222" s="16" t="s">
        <v>69</v>
      </c>
      <c r="C222" s="66">
        <v>492.7</v>
      </c>
    </row>
    <row r="223" spans="1:3" ht="15" customHeight="1" x14ac:dyDescent="0.45">
      <c r="A223"/>
      <c r="B223" s="16" t="s">
        <v>65</v>
      </c>
      <c r="C223" s="66">
        <v>802.6</v>
      </c>
    </row>
    <row r="224" spans="1:3" ht="15" customHeight="1" x14ac:dyDescent="0.45">
      <c r="A224"/>
      <c r="B224" s="16" t="s">
        <v>26</v>
      </c>
      <c r="C224" s="67">
        <v>0.33300000000000002</v>
      </c>
    </row>
    <row r="225" spans="1:3" ht="15" customHeight="1" x14ac:dyDescent="0.45">
      <c r="A225"/>
      <c r="B225" s="16" t="s">
        <v>71</v>
      </c>
      <c r="C225" s="66">
        <f>1070</f>
        <v>1070</v>
      </c>
    </row>
    <row r="226" spans="1:3" ht="15" customHeight="1" x14ac:dyDescent="0.45">
      <c r="A226"/>
      <c r="B226" s="16" t="s">
        <v>106</v>
      </c>
      <c r="C226" s="66">
        <v>5620</v>
      </c>
    </row>
    <row r="227" spans="1:3" ht="15" customHeight="1" x14ac:dyDescent="0.45">
      <c r="A227"/>
      <c r="B227" s="16" t="s">
        <v>72</v>
      </c>
      <c r="C227" s="66">
        <v>6099.8</v>
      </c>
    </row>
    <row r="228" spans="1:3" ht="15" customHeight="1" x14ac:dyDescent="0.45">
      <c r="A228"/>
      <c r="B228" s="16" t="s">
        <v>82</v>
      </c>
      <c r="C228" s="66">
        <f>1356</f>
        <v>1356</v>
      </c>
    </row>
    <row r="229" spans="1:3" ht="15" customHeight="1" x14ac:dyDescent="0.45">
      <c r="A229"/>
      <c r="B229"/>
    </row>
    <row r="230" spans="1:3" ht="15" customHeight="1" x14ac:dyDescent="0.45">
      <c r="A230"/>
      <c r="B230" s="16" t="s">
        <v>21</v>
      </c>
    </row>
    <row r="231" spans="1:3" ht="15" customHeight="1" x14ac:dyDescent="0.45">
      <c r="A231"/>
      <c r="B231" s="16" t="s">
        <v>66</v>
      </c>
    </row>
    <row r="232" spans="1:3" ht="15" customHeight="1" x14ac:dyDescent="0.45">
      <c r="A232"/>
      <c r="B232" s="16" t="s">
        <v>67</v>
      </c>
    </row>
    <row r="233" spans="1:3" ht="15" customHeight="1" x14ac:dyDescent="0.45">
      <c r="A233"/>
      <c r="B233"/>
    </row>
    <row r="234" spans="1:3" ht="15" customHeight="1" x14ac:dyDescent="0.45">
      <c r="A234"/>
      <c r="B234" s="16" t="s">
        <v>23</v>
      </c>
    </row>
    <row r="235" spans="1:3" ht="15" customHeight="1" x14ac:dyDescent="0.45">
      <c r="A235"/>
      <c r="B235" s="16" t="s">
        <v>65</v>
      </c>
    </row>
    <row r="236" spans="1:3" ht="15" customHeight="1" x14ac:dyDescent="0.45">
      <c r="A236"/>
      <c r="B236" s="16" t="s">
        <v>70</v>
      </c>
    </row>
    <row r="237" spans="1:3" ht="15" customHeight="1" x14ac:dyDescent="0.45">
      <c r="A237"/>
      <c r="B237"/>
    </row>
    <row r="238" spans="1:3" ht="15" customHeight="1" x14ac:dyDescent="0.45">
      <c r="A238"/>
      <c r="B238" s="16" t="s">
        <v>33</v>
      </c>
    </row>
    <row r="239" spans="1:3" ht="15" customHeight="1" x14ac:dyDescent="0.45">
      <c r="A239"/>
      <c r="B239"/>
    </row>
    <row r="240" spans="1:3" ht="15" customHeight="1" x14ac:dyDescent="0.45">
      <c r="A240"/>
      <c r="B240" s="16" t="s">
        <v>107</v>
      </c>
      <c r="C240" s="68"/>
    </row>
    <row r="241" spans="1:3" ht="15" customHeight="1" x14ac:dyDescent="0.45">
      <c r="A241"/>
      <c r="B241" s="16" t="s">
        <v>108</v>
      </c>
      <c r="C241" s="68"/>
    </row>
    <row r="242" spans="1:3" ht="15" customHeight="1" x14ac:dyDescent="0.45">
      <c r="A242"/>
      <c r="B242"/>
    </row>
    <row r="243" spans="1:3" ht="15" customHeight="1" x14ac:dyDescent="0.45">
      <c r="A243"/>
      <c r="B243" s="70" t="s">
        <v>129</v>
      </c>
    </row>
    <row r="244" spans="1:3" ht="15" customHeight="1" x14ac:dyDescent="0.45">
      <c r="A244"/>
      <c r="B244" s="16" t="s">
        <v>73</v>
      </c>
      <c r="C244" s="66">
        <v>2.0500000000000003</v>
      </c>
    </row>
    <row r="245" spans="1:3" ht="15" customHeight="1" x14ac:dyDescent="0.45">
      <c r="A245"/>
      <c r="B245" s="16" t="s">
        <v>105</v>
      </c>
      <c r="C245" s="66">
        <v>192</v>
      </c>
    </row>
    <row r="246" spans="1:3" ht="15" customHeight="1" x14ac:dyDescent="0.45">
      <c r="A246"/>
      <c r="B246"/>
    </row>
    <row r="247" spans="1:3" ht="15" customHeight="1" x14ac:dyDescent="0.45">
      <c r="A247"/>
      <c r="B247" s="16" t="s">
        <v>68</v>
      </c>
      <c r="C247" s="66">
        <v>333</v>
      </c>
    </row>
    <row r="248" spans="1:3" ht="15" customHeight="1" x14ac:dyDescent="0.45">
      <c r="A248"/>
      <c r="B248" s="16" t="s">
        <v>79</v>
      </c>
      <c r="C248" s="66">
        <v>40</v>
      </c>
    </row>
    <row r="249" spans="1:3" ht="15" customHeight="1" x14ac:dyDescent="0.45">
      <c r="A249"/>
      <c r="B249" s="16" t="s">
        <v>80</v>
      </c>
      <c r="C249" s="66">
        <v>248.43333333333331</v>
      </c>
    </row>
    <row r="250" spans="1:3" ht="15" customHeight="1" x14ac:dyDescent="0.45">
      <c r="A250"/>
      <c r="B250" s="16" t="s">
        <v>81</v>
      </c>
      <c r="C250" s="66">
        <v>232.03333333333333</v>
      </c>
    </row>
    <row r="251" spans="1:3" ht="15" customHeight="1" x14ac:dyDescent="0.45">
      <c r="A251"/>
      <c r="B251" s="16" t="s">
        <v>71</v>
      </c>
      <c r="C251" s="66">
        <v>977.55000000000007</v>
      </c>
    </row>
    <row r="252" spans="1:3" ht="15" customHeight="1" x14ac:dyDescent="0.45">
      <c r="A252"/>
      <c r="B252" s="16" t="s">
        <v>111</v>
      </c>
      <c r="C252" s="66">
        <v>1639.75</v>
      </c>
    </row>
    <row r="253" spans="1:3" ht="15" customHeight="1" x14ac:dyDescent="0.45">
      <c r="A253"/>
      <c r="B253" s="16" t="s">
        <v>76</v>
      </c>
      <c r="C253" s="66">
        <v>1133.7833333333333</v>
      </c>
    </row>
    <row r="254" spans="1:3" ht="15" customHeight="1" x14ac:dyDescent="0.45">
      <c r="A254"/>
      <c r="B254" s="16" t="s">
        <v>82</v>
      </c>
      <c r="C254" s="66">
        <v>423.01666666666665</v>
      </c>
    </row>
    <row r="255" spans="1:3" ht="15" customHeight="1" x14ac:dyDescent="0.45">
      <c r="A255"/>
      <c r="B255"/>
    </row>
    <row r="256" spans="1:3" ht="15" customHeight="1" x14ac:dyDescent="0.45">
      <c r="A256"/>
      <c r="B256" s="16" t="s">
        <v>33</v>
      </c>
    </row>
    <row r="257" spans="1:13" ht="15" customHeight="1" x14ac:dyDescent="0.45">
      <c r="A257"/>
      <c r="B257"/>
    </row>
    <row r="258" spans="1:13" ht="15" customHeight="1" x14ac:dyDescent="0.45">
      <c r="A258"/>
      <c r="B258" s="16" t="s">
        <v>21</v>
      </c>
    </row>
    <row r="259" spans="1:13" ht="15" customHeight="1" x14ac:dyDescent="0.45">
      <c r="A259"/>
      <c r="B259" s="16" t="s">
        <v>23</v>
      </c>
      <c r="M259" s="32"/>
    </row>
    <row r="260" spans="1:13" ht="15" customHeight="1" x14ac:dyDescent="0.45">
      <c r="A260"/>
      <c r="B260"/>
    </row>
    <row r="261" spans="1:13" ht="15" customHeight="1" x14ac:dyDescent="0.45">
      <c r="A261"/>
      <c r="B261" s="16" t="s">
        <v>74</v>
      </c>
    </row>
    <row r="262" spans="1:13" ht="15" customHeight="1" x14ac:dyDescent="0.45">
      <c r="A262"/>
      <c r="B262" s="16" t="s">
        <v>75</v>
      </c>
    </row>
    <row r="263" spans="1:13" ht="15" customHeight="1" x14ac:dyDescent="0.45">
      <c r="A263"/>
      <c r="B263"/>
    </row>
    <row r="264" spans="1:13" ht="15" customHeight="1" x14ac:dyDescent="0.45">
      <c r="A264"/>
      <c r="B264"/>
    </row>
    <row r="265" spans="1:13" ht="15" customHeight="1" x14ac:dyDescent="0.45">
      <c r="A265" s="15" t="s">
        <v>130</v>
      </c>
      <c r="B265"/>
    </row>
    <row r="266" spans="1:13" ht="15" customHeight="1" x14ac:dyDescent="0.45">
      <c r="A266"/>
      <c r="B266" s="16" t="s">
        <v>112</v>
      </c>
    </row>
    <row r="267" spans="1:13" ht="15" customHeight="1" x14ac:dyDescent="0.45">
      <c r="A267"/>
      <c r="B267" s="16" t="s">
        <v>115</v>
      </c>
    </row>
    <row r="268" spans="1:13" ht="15" customHeight="1" x14ac:dyDescent="0.45">
      <c r="A268"/>
      <c r="B268" s="16" t="s">
        <v>101</v>
      </c>
    </row>
    <row r="269" spans="1:13" ht="15" customHeight="1" x14ac:dyDescent="0.45">
      <c r="A269"/>
      <c r="B269"/>
    </row>
    <row r="270" spans="1:13" ht="15" customHeight="1" x14ac:dyDescent="0.45">
      <c r="A270"/>
      <c r="B270" s="16" t="s">
        <v>48</v>
      </c>
      <c r="C270" s="67">
        <v>0.1</v>
      </c>
    </row>
    <row r="271" spans="1:13" ht="15" customHeight="1" x14ac:dyDescent="0.45">
      <c r="A271"/>
      <c r="B271" s="16" t="s">
        <v>90</v>
      </c>
      <c r="C271" s="67">
        <v>2.5000000000000001E-2</v>
      </c>
    </row>
    <row r="272" spans="1:13" ht="15" customHeight="1" x14ac:dyDescent="0.45">
      <c r="A272"/>
      <c r="B272" s="16" t="s">
        <v>91</v>
      </c>
      <c r="C272" s="67">
        <v>0.35</v>
      </c>
    </row>
    <row r="273" spans="1:5" ht="15" customHeight="1" x14ac:dyDescent="0.45">
      <c r="A273"/>
      <c r="B273" s="16" t="s">
        <v>85</v>
      </c>
      <c r="C273" s="67">
        <v>0.02</v>
      </c>
    </row>
    <row r="274" spans="1:5" ht="15" customHeight="1" x14ac:dyDescent="0.45">
      <c r="A274"/>
      <c r="B274" s="16" t="s">
        <v>71</v>
      </c>
      <c r="C274" s="66">
        <f>3585+325</f>
        <v>3910</v>
      </c>
    </row>
    <row r="275" spans="1:5" ht="15" customHeight="1" x14ac:dyDescent="0.45">
      <c r="A275"/>
      <c r="B275" s="16" t="s">
        <v>111</v>
      </c>
      <c r="C275" s="66">
        <f>5733+826</f>
        <v>6559</v>
      </c>
    </row>
    <row r="276" spans="1:5" ht="15" customHeight="1" x14ac:dyDescent="0.45">
      <c r="A276"/>
      <c r="B276" s="16" t="s">
        <v>76</v>
      </c>
      <c r="C276" s="66">
        <f>3546+989</f>
        <v>4535</v>
      </c>
    </row>
    <row r="277" spans="1:5" ht="15" customHeight="1" x14ac:dyDescent="0.45">
      <c r="A277"/>
      <c r="B277" s="16" t="s">
        <v>82</v>
      </c>
      <c r="C277" s="66">
        <f>2098-406</f>
        <v>1692</v>
      </c>
    </row>
    <row r="278" spans="1:5" ht="15" customHeight="1" x14ac:dyDescent="0.45">
      <c r="A278"/>
      <c r="B278" s="16" t="s">
        <v>105</v>
      </c>
      <c r="C278" s="66">
        <v>428</v>
      </c>
    </row>
    <row r="279" spans="1:5" ht="15" customHeight="1" x14ac:dyDescent="0.45">
      <c r="A279"/>
      <c r="B279"/>
      <c r="C279" t="s">
        <v>43</v>
      </c>
      <c r="D279" t="s">
        <v>44</v>
      </c>
      <c r="E279" t="s">
        <v>45</v>
      </c>
    </row>
    <row r="280" spans="1:5" ht="15" customHeight="1" x14ac:dyDescent="0.45">
      <c r="A280"/>
      <c r="B280" s="16" t="s">
        <v>84</v>
      </c>
      <c r="C280" s="66">
        <v>26515</v>
      </c>
      <c r="D280" s="66">
        <v>27840.75</v>
      </c>
      <c r="E280" s="66">
        <v>29232.787500000002</v>
      </c>
    </row>
    <row r="281" spans="1:5" ht="15" customHeight="1" x14ac:dyDescent="0.45">
      <c r="A281"/>
      <c r="B281" s="16" t="s">
        <v>68</v>
      </c>
      <c r="C281" s="66">
        <v>1339.0074999999999</v>
      </c>
      <c r="D281" s="66">
        <v>1405.9578749999998</v>
      </c>
      <c r="E281" s="66">
        <v>1476.25576875</v>
      </c>
    </row>
    <row r="282" spans="1:5" ht="15" customHeight="1" x14ac:dyDescent="0.45">
      <c r="A282"/>
      <c r="B282" s="16" t="s">
        <v>79</v>
      </c>
      <c r="C282" s="66">
        <v>160</v>
      </c>
      <c r="D282" s="66">
        <v>160</v>
      </c>
      <c r="E282" s="66">
        <v>160</v>
      </c>
    </row>
    <row r="283" spans="1:5" ht="15" customHeight="1" x14ac:dyDescent="0.45">
      <c r="A283"/>
      <c r="B283" s="16" t="s">
        <v>116</v>
      </c>
      <c r="C283" s="66">
        <v>2684.3</v>
      </c>
      <c r="D283" s="66">
        <v>2818.5150000000003</v>
      </c>
      <c r="E283" s="66">
        <v>2959.4407500000007</v>
      </c>
    </row>
    <row r="284" spans="1:5" ht="15" customHeight="1" x14ac:dyDescent="0.45">
      <c r="A284"/>
      <c r="B284" s="16" t="s">
        <v>102</v>
      </c>
      <c r="C284" s="66">
        <v>2121.1999999999998</v>
      </c>
      <c r="D284" s="66">
        <v>2227.2600000000002</v>
      </c>
      <c r="E284" s="66">
        <v>2338.623</v>
      </c>
    </row>
    <row r="285" spans="1:5" ht="15" customHeight="1" x14ac:dyDescent="0.45">
      <c r="A285"/>
      <c r="B285" s="16" t="s">
        <v>137</v>
      </c>
      <c r="C285" s="66">
        <v>278.40750000000003</v>
      </c>
      <c r="D285" s="66">
        <v>292.32787500000001</v>
      </c>
      <c r="E285" s="66">
        <v>306.94426875000005</v>
      </c>
    </row>
    <row r="286" spans="1:5" ht="15" customHeight="1" x14ac:dyDescent="0.45">
      <c r="A286"/>
      <c r="B286"/>
    </row>
    <row r="287" spans="1:5" ht="15" customHeight="1" x14ac:dyDescent="0.45">
      <c r="A287"/>
      <c r="B287" s="16" t="s">
        <v>114</v>
      </c>
      <c r="C287" s="71">
        <v>1</v>
      </c>
      <c r="D287" s="71">
        <f>C287+1</f>
        <v>2</v>
      </c>
      <c r="E287" s="71">
        <f>D287+1</f>
        <v>3</v>
      </c>
    </row>
    <row r="288" spans="1:5" ht="15" customHeight="1" x14ac:dyDescent="0.45">
      <c r="A288"/>
      <c r="B288" s="16" t="s">
        <v>86</v>
      </c>
    </row>
    <row r="289" spans="1:2" ht="15" customHeight="1" x14ac:dyDescent="0.45">
      <c r="A289"/>
      <c r="B289" s="16" t="s">
        <v>69</v>
      </c>
    </row>
    <row r="290" spans="1:2" ht="15" customHeight="1" x14ac:dyDescent="0.45">
      <c r="A290"/>
      <c r="B290" s="16" t="s">
        <v>87</v>
      </c>
    </row>
    <row r="291" spans="1:2" ht="15" customHeight="1" x14ac:dyDescent="0.45">
      <c r="A291"/>
      <c r="B291" s="16" t="s">
        <v>88</v>
      </c>
    </row>
    <row r="292" spans="1:2" ht="15" customHeight="1" x14ac:dyDescent="0.45">
      <c r="A292"/>
      <c r="B292" s="16" t="s">
        <v>137</v>
      </c>
    </row>
    <row r="293" spans="1:2" ht="15" customHeight="1" x14ac:dyDescent="0.45">
      <c r="A293"/>
      <c r="B293" s="16" t="s">
        <v>89</v>
      </c>
    </row>
    <row r="294" spans="1:2" ht="15" customHeight="1" x14ac:dyDescent="0.45">
      <c r="A294"/>
      <c r="B294"/>
    </row>
    <row r="295" spans="1:2" ht="15" customHeight="1" x14ac:dyDescent="0.45">
      <c r="A295"/>
      <c r="B295" s="16" t="s">
        <v>92</v>
      </c>
    </row>
    <row r="296" spans="1:2" ht="15" customHeight="1" x14ac:dyDescent="0.45">
      <c r="A296"/>
      <c r="B296"/>
    </row>
    <row r="297" spans="1:2" ht="15" customHeight="1" x14ac:dyDescent="0.45">
      <c r="A297"/>
      <c r="B297" s="16" t="s">
        <v>113</v>
      </c>
    </row>
    <row r="298" spans="1:2" ht="15" customHeight="1" x14ac:dyDescent="0.45">
      <c r="A298"/>
      <c r="B298" s="16" t="s">
        <v>93</v>
      </c>
    </row>
    <row r="299" spans="1:2" ht="15" customHeight="1" x14ac:dyDescent="0.45">
      <c r="A299"/>
      <c r="B299" s="16" t="s">
        <v>33</v>
      </c>
    </row>
    <row r="300" spans="1:2" ht="15" customHeight="1" x14ac:dyDescent="0.45">
      <c r="A300"/>
      <c r="B300"/>
    </row>
    <row r="301" spans="1:2" ht="15" customHeight="1" x14ac:dyDescent="0.45">
      <c r="A301"/>
      <c r="B301" s="16" t="s">
        <v>94</v>
      </c>
    </row>
    <row r="302" spans="1:2" ht="15" customHeight="1" x14ac:dyDescent="0.45">
      <c r="A302"/>
      <c r="B302"/>
    </row>
    <row r="303" spans="1:2" ht="15" customHeight="1" x14ac:dyDescent="0.45">
      <c r="A303"/>
      <c r="B303" s="16" t="s">
        <v>95</v>
      </c>
    </row>
    <row r="304" spans="1:2" ht="15" customHeight="1" x14ac:dyDescent="0.45">
      <c r="A304"/>
      <c r="B304"/>
    </row>
    <row r="305" spans="1:5" ht="15" customHeight="1" x14ac:dyDescent="0.45">
      <c r="A305" s="72" t="s">
        <v>131</v>
      </c>
      <c r="B305"/>
    </row>
    <row r="306" spans="1:5" ht="15" customHeight="1" x14ac:dyDescent="0.45">
      <c r="A306"/>
      <c r="B306" s="16" t="s">
        <v>138</v>
      </c>
    </row>
    <row r="307" spans="1:5" ht="15" customHeight="1" x14ac:dyDescent="0.45">
      <c r="A307"/>
      <c r="B307" s="16" t="s">
        <v>115</v>
      </c>
    </row>
    <row r="308" spans="1:5" ht="15" customHeight="1" x14ac:dyDescent="0.45">
      <c r="A308"/>
      <c r="B308" s="16" t="s">
        <v>139</v>
      </c>
    </row>
    <row r="309" spans="1:5" ht="15" customHeight="1" x14ac:dyDescent="0.45">
      <c r="A309"/>
      <c r="B309"/>
    </row>
    <row r="310" spans="1:5" ht="15" customHeight="1" x14ac:dyDescent="0.45">
      <c r="A310"/>
      <c r="B310" s="16" t="s">
        <v>48</v>
      </c>
      <c r="C310" s="67">
        <v>0.09</v>
      </c>
    </row>
    <row r="311" spans="1:5" ht="15" customHeight="1" x14ac:dyDescent="0.45">
      <c r="A311"/>
      <c r="B311" s="16" t="s">
        <v>90</v>
      </c>
      <c r="C311" s="67">
        <v>1.4999999999999999E-2</v>
      </c>
    </row>
    <row r="312" spans="1:5" ht="15" customHeight="1" x14ac:dyDescent="0.45">
      <c r="A312"/>
      <c r="B312" s="16" t="s">
        <v>91</v>
      </c>
      <c r="C312" s="67">
        <v>0.25</v>
      </c>
    </row>
    <row r="313" spans="1:5" ht="15" customHeight="1" x14ac:dyDescent="0.45">
      <c r="A313"/>
      <c r="B313" s="16" t="s">
        <v>85</v>
      </c>
      <c r="C313" s="67">
        <v>2.8000000000000001E-2</v>
      </c>
    </row>
    <row r="314" spans="1:5" ht="15" customHeight="1" x14ac:dyDescent="0.45">
      <c r="A314"/>
      <c r="B314" s="16" t="s">
        <v>26</v>
      </c>
      <c r="C314" s="67">
        <v>0.33300000000000002</v>
      </c>
    </row>
    <row r="315" spans="1:5" ht="15" customHeight="1" x14ac:dyDescent="0.45">
      <c r="A315"/>
      <c r="B315" s="16" t="s">
        <v>71</v>
      </c>
      <c r="C315" s="66">
        <f>1070</f>
        <v>1070</v>
      </c>
    </row>
    <row r="316" spans="1:5" ht="15" customHeight="1" x14ac:dyDescent="0.45">
      <c r="A316"/>
      <c r="B316" s="16" t="s">
        <v>111</v>
      </c>
      <c r="C316" s="66">
        <v>5620</v>
      </c>
    </row>
    <row r="317" spans="1:5" ht="15" customHeight="1" x14ac:dyDescent="0.45">
      <c r="A317"/>
      <c r="B317" s="16" t="s">
        <v>76</v>
      </c>
      <c r="C317" s="66">
        <v>6099.8</v>
      </c>
    </row>
    <row r="318" spans="1:5" ht="15" customHeight="1" x14ac:dyDescent="0.45">
      <c r="A318"/>
      <c r="B318" s="16" t="s">
        <v>82</v>
      </c>
      <c r="C318" s="66">
        <f>1356</f>
        <v>1356</v>
      </c>
    </row>
    <row r="319" spans="1:5" ht="15" customHeight="1" x14ac:dyDescent="0.45">
      <c r="A319"/>
      <c r="B319" s="16" t="s">
        <v>105</v>
      </c>
      <c r="C319" s="66">
        <v>186</v>
      </c>
    </row>
    <row r="320" spans="1:5" ht="15" customHeight="1" x14ac:dyDescent="0.45">
      <c r="A320"/>
      <c r="B320"/>
      <c r="C320" t="s">
        <v>43</v>
      </c>
      <c r="D320" t="s">
        <v>44</v>
      </c>
      <c r="E320" t="s">
        <v>45</v>
      </c>
    </row>
    <row r="321" spans="1:13" ht="15" customHeight="1" x14ac:dyDescent="0.45">
      <c r="A321"/>
      <c r="B321" s="16" t="s">
        <v>84</v>
      </c>
      <c r="C321" s="66">
        <v>20376.917052631583</v>
      </c>
      <c r="D321" s="66">
        <v>21395.762905263164</v>
      </c>
      <c r="E321" s="66">
        <v>22465.551050526323</v>
      </c>
    </row>
    <row r="322" spans="1:13" ht="15" customHeight="1" x14ac:dyDescent="0.45">
      <c r="A322"/>
      <c r="B322" s="16" t="s">
        <v>134</v>
      </c>
      <c r="C322" s="66">
        <v>1959.3189473684213</v>
      </c>
      <c r="D322" s="66">
        <v>2057.2848947368425</v>
      </c>
      <c r="E322" s="66">
        <v>2160.149139473685</v>
      </c>
    </row>
    <row r="323" spans="1:13" ht="15" customHeight="1" x14ac:dyDescent="0.45">
      <c r="A323"/>
      <c r="B323" s="16" t="s">
        <v>136</v>
      </c>
      <c r="C323" s="66">
        <v>506.28801600000008</v>
      </c>
      <c r="D323" s="66">
        <v>531.60241680000013</v>
      </c>
      <c r="E323" s="66">
        <v>558.18253764000019</v>
      </c>
    </row>
    <row r="324" spans="1:13" ht="15" customHeight="1" x14ac:dyDescent="0.45">
      <c r="A324"/>
      <c r="B324" s="16" t="s">
        <v>132</v>
      </c>
      <c r="C324" s="66">
        <v>767.10305454545448</v>
      </c>
      <c r="D324" s="66">
        <v>805.45820727272735</v>
      </c>
      <c r="E324" s="66">
        <v>845.73111763636382</v>
      </c>
    </row>
    <row r="325" spans="1:13" ht="15" customHeight="1" x14ac:dyDescent="0.45">
      <c r="A325"/>
      <c r="B325" s="16" t="s">
        <v>102</v>
      </c>
      <c r="C325" s="66">
        <v>536.66529696000009</v>
      </c>
      <c r="D325" s="66">
        <v>563.4985618080002</v>
      </c>
      <c r="E325" s="66">
        <v>591.67348989840025</v>
      </c>
    </row>
    <row r="326" spans="1:13" ht="15" customHeight="1" x14ac:dyDescent="0.45">
      <c r="A326"/>
      <c r="B326" s="16" t="s">
        <v>137</v>
      </c>
      <c r="C326" s="66">
        <v>311.26587223680002</v>
      </c>
      <c r="D326" s="66">
        <v>326.82916584864012</v>
      </c>
      <c r="E326" s="66">
        <v>343.1706241410721</v>
      </c>
    </row>
    <row r="327" spans="1:13" ht="15" customHeight="1" x14ac:dyDescent="0.45">
      <c r="A327"/>
      <c r="B327"/>
    </row>
    <row r="328" spans="1:13" ht="15" customHeight="1" x14ac:dyDescent="0.45">
      <c r="A328"/>
      <c r="B328" s="16" t="s">
        <v>114</v>
      </c>
      <c r="C328" s="71">
        <v>1</v>
      </c>
      <c r="D328" s="71">
        <f>C328+1</f>
        <v>2</v>
      </c>
      <c r="E328" s="71">
        <f>D328+1</f>
        <v>3</v>
      </c>
    </row>
    <row r="329" spans="1:13" ht="15" customHeight="1" x14ac:dyDescent="0.45">
      <c r="A329"/>
      <c r="B329" s="16" t="s">
        <v>135</v>
      </c>
    </row>
    <row r="330" spans="1:13" ht="15" customHeight="1" x14ac:dyDescent="0.45">
      <c r="A330"/>
      <c r="B330" s="16" t="s">
        <v>86</v>
      </c>
      <c r="M330" s="32"/>
    </row>
    <row r="331" spans="1:13" ht="15" customHeight="1" x14ac:dyDescent="0.45">
      <c r="A331"/>
      <c r="B331" s="16" t="s">
        <v>69</v>
      </c>
    </row>
    <row r="332" spans="1:13" ht="15" customHeight="1" x14ac:dyDescent="0.45">
      <c r="A332"/>
      <c r="B332" s="16" t="s">
        <v>133</v>
      </c>
    </row>
    <row r="333" spans="1:13" ht="15" customHeight="1" x14ac:dyDescent="0.45">
      <c r="A333"/>
      <c r="B333" s="16" t="s">
        <v>87</v>
      </c>
    </row>
    <row r="334" spans="1:13" ht="15" customHeight="1" x14ac:dyDescent="0.45">
      <c r="A334"/>
      <c r="B334" s="16" t="s">
        <v>88</v>
      </c>
    </row>
    <row r="335" spans="1:13" ht="15" customHeight="1" x14ac:dyDescent="0.45">
      <c r="A335"/>
      <c r="B335" s="16" t="s">
        <v>137</v>
      </c>
    </row>
    <row r="336" spans="1:13" ht="15" customHeight="1" x14ac:dyDescent="0.45">
      <c r="A336"/>
      <c r="B336" s="16" t="s">
        <v>89</v>
      </c>
    </row>
    <row r="337" spans="1:2" ht="15" customHeight="1" x14ac:dyDescent="0.45">
      <c r="A337"/>
      <c r="B337"/>
    </row>
    <row r="338" spans="1:2" ht="15" customHeight="1" x14ac:dyDescent="0.45">
      <c r="A338"/>
      <c r="B338" s="16" t="s">
        <v>92</v>
      </c>
    </row>
    <row r="339" spans="1:2" ht="15" customHeight="1" x14ac:dyDescent="0.45">
      <c r="A339"/>
      <c r="B339"/>
    </row>
    <row r="340" spans="1:2" ht="15" customHeight="1" x14ac:dyDescent="0.45">
      <c r="A340"/>
      <c r="B340" s="16" t="s">
        <v>113</v>
      </c>
    </row>
    <row r="341" spans="1:2" ht="15" customHeight="1" x14ac:dyDescent="0.45">
      <c r="A341"/>
      <c r="B341" s="16" t="s">
        <v>93</v>
      </c>
    </row>
    <row r="342" spans="1:2" ht="15" customHeight="1" x14ac:dyDescent="0.45">
      <c r="A342"/>
      <c r="B342" s="16" t="s">
        <v>33</v>
      </c>
    </row>
    <row r="343" spans="1:2" ht="15" customHeight="1" x14ac:dyDescent="0.45">
      <c r="A343"/>
      <c r="B343"/>
    </row>
    <row r="344" spans="1:2" ht="15" customHeight="1" x14ac:dyDescent="0.45">
      <c r="A344"/>
      <c r="B344" s="16" t="s">
        <v>94</v>
      </c>
    </row>
    <row r="345" spans="1:2" ht="15" customHeight="1" x14ac:dyDescent="0.45">
      <c r="A345"/>
      <c r="B345"/>
    </row>
    <row r="346" spans="1:2" ht="15" customHeight="1" x14ac:dyDescent="0.45">
      <c r="A346"/>
      <c r="B346" s="16" t="s">
        <v>95</v>
      </c>
    </row>
    <row r="347" spans="1:2" ht="15" customHeight="1" x14ac:dyDescent="0.45">
      <c r="A347"/>
      <c r="B347"/>
    </row>
    <row r="348" spans="1:2" ht="15" customHeight="1" x14ac:dyDescent="0.45">
      <c r="A348" s="15" t="s">
        <v>34</v>
      </c>
      <c r="B348"/>
    </row>
  </sheetData>
  <printOptions headings="1" gridLines="1"/>
  <pageMargins left="0.7" right="0.7" top="0.75" bottom="0.75" header="0.3" footer="0.3"/>
  <pageSetup paperSize="9" scale="61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rowBreaks count="7" manualBreakCount="7">
    <brk id="47" max="17" man="1"/>
    <brk id="91" max="16383" man="1"/>
    <brk id="130" max="17" man="1"/>
    <brk id="162" max="16383" man="1"/>
    <brk id="213" max="17" man="1"/>
    <brk id="264" max="17" man="1"/>
    <brk id="304" max="17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4C62E50E-EB24-4563-ACF8-8732431C752B}"/>
</file>

<file path=customXml/itemProps2.xml><?xml version="1.0" encoding="utf-8"?>
<ds:datastoreItem xmlns:ds="http://schemas.openxmlformats.org/officeDocument/2006/customXml" ds:itemID="{B748C8D8-7D2D-45A8-B720-108C0B6F65B3}"/>
</file>

<file path=customXml/itemProps3.xml><?xml version="1.0" encoding="utf-8"?>
<ds:datastoreItem xmlns:ds="http://schemas.openxmlformats.org/officeDocument/2006/customXml" ds:itemID="{D484FC62-58DC-4F73-B4CD-F96108C17BF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Tab</vt:lpstr>
      <vt:lpstr>Tab!Print_Area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Edge</dc:creator>
  <cp:lastModifiedBy>Deborah Taylor</cp:lastModifiedBy>
  <cp:lastPrinted>2020-05-13T19:45:30Z</cp:lastPrinted>
  <dcterms:created xsi:type="dcterms:W3CDTF">2016-02-03T14:06:14Z</dcterms:created>
  <dcterms:modified xsi:type="dcterms:W3CDTF">2022-01-19T09:51:45Z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